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Sheet1" sheetId="1" r:id="rId1"/>
    <sheet name="Sheet2" sheetId="2" r:id="rId2"/>
  </sheets>
  <definedNames>
    <definedName name="_xlnm.Print_Area" localSheetId="0">Sheet1!$A$1:$Q$30</definedName>
    <definedName name="_xlnm.Print_Titles" localSheetId="0">Sheet1!$3:$4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E19" i="1"/>
  <c r="H19" i="1"/>
  <c r="I19" i="1"/>
  <c r="J19" i="1"/>
  <c r="M19" i="1"/>
  <c r="N19" i="1"/>
  <c r="O19" i="1"/>
  <c r="Q19" i="1"/>
  <c r="B19" i="1"/>
  <c r="C18" i="1"/>
  <c r="D18" i="1"/>
  <c r="E18" i="1"/>
  <c r="H18" i="1"/>
  <c r="I18" i="1"/>
  <c r="J18" i="1"/>
  <c r="M18" i="1"/>
  <c r="N18" i="1"/>
  <c r="O18" i="1"/>
  <c r="Q18" i="1"/>
  <c r="B18" i="1"/>
  <c r="E9" i="1" l="1"/>
  <c r="F9" i="1"/>
  <c r="D26" i="1" l="1"/>
  <c r="C26" i="1"/>
  <c r="D25" i="1"/>
  <c r="C25" i="1"/>
  <c r="B25" i="1"/>
  <c r="H26" i="1"/>
  <c r="I26" i="1"/>
  <c r="M26" i="1"/>
  <c r="N26" i="1"/>
  <c r="Q26" i="1"/>
  <c r="B26" i="1"/>
  <c r="H25" i="1"/>
  <c r="I25" i="1"/>
  <c r="M25" i="1"/>
  <c r="N25" i="1"/>
  <c r="Q25" i="1"/>
  <c r="K30" i="1" l="1"/>
  <c r="G30" i="1"/>
  <c r="F30" i="1"/>
  <c r="E30" i="1"/>
  <c r="J30" i="1"/>
  <c r="P17" i="1"/>
  <c r="L17" i="1"/>
  <c r="K17" i="1"/>
  <c r="G17" i="1"/>
  <c r="F17" i="1"/>
  <c r="G10" i="1"/>
  <c r="J29" i="1"/>
  <c r="P28" i="1"/>
  <c r="O28" i="1"/>
  <c r="J28" i="1"/>
  <c r="P24" i="1"/>
  <c r="O24" i="1"/>
  <c r="L24" i="1"/>
  <c r="K24" i="1"/>
  <c r="J24" i="1"/>
  <c r="G24" i="1"/>
  <c r="F24" i="1"/>
  <c r="E24" i="1"/>
  <c r="K6" i="1"/>
  <c r="G6" i="1"/>
  <c r="G8" i="1"/>
  <c r="G11" i="1"/>
  <c r="G12" i="1"/>
  <c r="G13" i="1"/>
  <c r="G14" i="1"/>
  <c r="G15" i="1"/>
  <c r="P15" i="1"/>
  <c r="O15" i="1"/>
  <c r="L15" i="1"/>
  <c r="K15" i="1"/>
  <c r="J15" i="1"/>
  <c r="F15" i="1"/>
  <c r="E15" i="1"/>
  <c r="P14" i="1"/>
  <c r="O14" i="1"/>
  <c r="L14" i="1"/>
  <c r="K14" i="1"/>
  <c r="J14" i="1"/>
  <c r="F14" i="1"/>
  <c r="E14" i="1"/>
  <c r="K13" i="1"/>
  <c r="J13" i="1"/>
  <c r="F13" i="1"/>
  <c r="E13" i="1"/>
  <c r="P12" i="1"/>
  <c r="O12" i="1"/>
  <c r="L12" i="1"/>
  <c r="K12" i="1"/>
  <c r="J12" i="1"/>
  <c r="F12" i="1"/>
  <c r="E12" i="1"/>
  <c r="P11" i="1"/>
  <c r="O11" i="1"/>
  <c r="L11" i="1"/>
  <c r="K11" i="1"/>
  <c r="J11" i="1"/>
  <c r="F11" i="1"/>
  <c r="E11" i="1"/>
  <c r="K10" i="1"/>
  <c r="J10" i="1"/>
  <c r="F10" i="1"/>
  <c r="E10" i="1"/>
  <c r="P8" i="1"/>
  <c r="O8" i="1"/>
  <c r="L8" i="1"/>
  <c r="K8" i="1"/>
  <c r="J8" i="1"/>
  <c r="F8" i="1"/>
  <c r="E8" i="1"/>
  <c r="P6" i="1"/>
  <c r="O6" i="1"/>
  <c r="L6" i="1"/>
  <c r="J6" i="1"/>
  <c r="F6" i="1"/>
  <c r="E6" i="1"/>
  <c r="F19" i="1" l="1"/>
  <c r="F18" i="1"/>
  <c r="G19" i="1"/>
  <c r="G18" i="1"/>
  <c r="K19" i="1"/>
  <c r="K18" i="1"/>
  <c r="K25" i="1" s="1"/>
  <c r="L19" i="1"/>
  <c r="L18" i="1"/>
  <c r="L25" i="1" s="1"/>
  <c r="P19" i="1"/>
  <c r="P18" i="1"/>
  <c r="P26" i="1" s="1"/>
  <c r="G26" i="1"/>
  <c r="G25" i="1"/>
  <c r="O26" i="1"/>
  <c r="O25" i="1"/>
  <c r="E26" i="1"/>
  <c r="E25" i="1"/>
  <c r="J25" i="1"/>
  <c r="J26" i="1"/>
  <c r="P25" i="1"/>
  <c r="F26" i="1"/>
  <c r="F25" i="1"/>
  <c r="L26" i="1" l="1"/>
  <c r="K26" i="1"/>
</calcChain>
</file>

<file path=xl/sharedStrings.xml><?xml version="1.0" encoding="utf-8"?>
<sst xmlns="http://schemas.openxmlformats.org/spreadsheetml/2006/main" count="59" uniqueCount="49">
  <si>
    <t>BH NO</t>
  </si>
  <si>
    <t>THICK.    (m)</t>
  </si>
  <si>
    <t>FRL     (m)</t>
  </si>
  <si>
    <t>Seam IIA</t>
  </si>
  <si>
    <t>Seam IIB</t>
  </si>
  <si>
    <t>Seam I</t>
  </si>
  <si>
    <t>CMWWB01</t>
  </si>
  <si>
    <t>CMWWB02</t>
  </si>
  <si>
    <t>CMWWB03</t>
  </si>
  <si>
    <t>CMWWB04</t>
  </si>
  <si>
    <t>CMWWB05</t>
  </si>
  <si>
    <t>CMWWB06</t>
  </si>
  <si>
    <t>CMWWB07</t>
  </si>
  <si>
    <t>CMWWB08</t>
  </si>
  <si>
    <t>CMWWB09</t>
  </si>
  <si>
    <t>CMWWB10</t>
  </si>
  <si>
    <t>RL (m)</t>
  </si>
  <si>
    <t>STATEMENT SHOWING CORRELATION OF COAL SEAMS ENCOUNTERED IN BOREHOLES DRILLED IN WEST OF BORDA GHONSA PARSODA BLOCK, WARDHA VALLEY COALFIELD, DISTRICT – YAVATMAL, MAHARASHTRA.</t>
  </si>
  <si>
    <t>A</t>
  </si>
  <si>
    <t>Boreholes drilled during present regional exploration</t>
  </si>
  <si>
    <t>B</t>
  </si>
  <si>
    <t>GSI boreholes of Jhamkola Sector falling within block area</t>
  </si>
  <si>
    <t>C</t>
  </si>
  <si>
    <t>WJ1</t>
  </si>
  <si>
    <t>WJ2</t>
  </si>
  <si>
    <t>WJ3</t>
  </si>
  <si>
    <t>WJ3A</t>
  </si>
  <si>
    <t>WDD1A</t>
  </si>
  <si>
    <t>WDD2</t>
  </si>
  <si>
    <t>WDD3</t>
  </si>
  <si>
    <t>CMWWB11</t>
  </si>
  <si>
    <t>CMWWB12</t>
  </si>
  <si>
    <t>Closed in Motur Formation at 885.00m-No seam encountered</t>
  </si>
  <si>
    <t xml:space="preserve">Abandoned within Barakar Formation </t>
  </si>
  <si>
    <t xml:space="preserve">Abandoned within Motur Formation </t>
  </si>
  <si>
    <t>TO (m)</t>
  </si>
  <si>
    <t>TO  (m)</t>
  </si>
  <si>
    <t>FRL (m)</t>
  </si>
  <si>
    <t>Premature closure in Motur Formation at 630.00m-No seam encountered</t>
  </si>
  <si>
    <t>Surrounding boreholes drilled by GSI in Dabhadi Sector</t>
  </si>
  <si>
    <t>TOTAL DEPTH (m)</t>
  </si>
  <si>
    <t>MIN</t>
  </si>
  <si>
    <t>MAX</t>
  </si>
  <si>
    <t>Faulted</t>
  </si>
  <si>
    <t>ANNEXURE III</t>
  </si>
  <si>
    <t>From (m)</t>
  </si>
  <si>
    <t>Parting   (m)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</si>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</sst>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 readingOrder="1"/>
    </xf>
    <xf numFmtId="2" fontId="4" fillId="0" borderId="1" xfId="0" applyNumberFormat="1" applyFont="1" applyBorder="1" applyAlignment="1">
      <alignment horizontal="center" vertical="top" readingOrder="1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 readingOrder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 wrapText="1" readingOrder="1"/>
    </xf>
    <xf numFmtId="0" fontId="3" fillId="0" borderId="1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view="pageBreakPreview" zoomScaleNormal="100" zoomScaleSheetLayoutView="100" workbookViewId="0">
      <pane ySplit="4" topLeftCell="A5" activePane="bottomLeft" state="frozen"/>
      <selection pane="bottomLeft" activeCell="I15" sqref="I15"/>
    </sheetView>
  </sheetViews>
  <sheetFormatPr defaultColWidth="9.140625" defaultRowHeight="12.75" x14ac:dyDescent="0.25"/>
  <cols>
    <col min="1" max="1" width="10.85546875" style="6" bestFit="1" customWidth="1"/>
    <col min="2" max="2" width="7.7109375" style="6" bestFit="1" customWidth="1"/>
    <col min="3" max="3" width="7.7109375" style="8" bestFit="1" customWidth="1"/>
    <col min="4" max="4" width="8" style="6" customWidth="1"/>
    <col min="5" max="5" width="7.140625" style="6" customWidth="1"/>
    <col min="6" max="6" width="9.42578125" style="6" customWidth="1"/>
    <col min="7" max="7" width="8" style="6" customWidth="1"/>
    <col min="8" max="8" width="8.140625" style="6" customWidth="1"/>
    <col min="9" max="9" width="8.28515625" style="6" customWidth="1"/>
    <col min="10" max="10" width="7.7109375" style="6" customWidth="1"/>
    <col min="11" max="11" width="9.28515625" style="6" bestFit="1" customWidth="1"/>
    <col min="12" max="12" width="9.28515625" style="6" customWidth="1"/>
    <col min="13" max="13" width="7.7109375" style="6" bestFit="1" customWidth="1"/>
    <col min="14" max="14" width="9.140625" style="6" bestFit="1" customWidth="1"/>
    <col min="15" max="16" width="9.42578125" style="6" bestFit="1" customWidth="1"/>
    <col min="17" max="17" width="7.7109375" style="6" customWidth="1"/>
    <col min="18" max="16384" width="9.140625" style="6"/>
  </cols>
  <sheetData>
    <row r="1" spans="1:17" ht="15" customHeight="1" x14ac:dyDescent="0.25">
      <c r="A1" s="25" t="s">
        <v>44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26.25" customHeight="1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2.75" customHeight="1" x14ac:dyDescent="0.25">
      <c r="A3" s="22" t="s">
        <v>0</v>
      </c>
      <c r="B3" s="26" t="s">
        <v>16</v>
      </c>
      <c r="C3" s="27" t="s">
        <v>3</v>
      </c>
      <c r="D3" s="27"/>
      <c r="E3" s="27"/>
      <c r="F3" s="27"/>
      <c r="G3" s="22" t="s">
        <v>46</v>
      </c>
      <c r="H3" s="27" t="s">
        <v>4</v>
      </c>
      <c r="I3" s="27"/>
      <c r="J3" s="27"/>
      <c r="K3" s="27"/>
      <c r="L3" s="22" t="s">
        <v>46</v>
      </c>
      <c r="M3" s="22" t="s">
        <v>5</v>
      </c>
      <c r="N3" s="22"/>
      <c r="O3" s="22"/>
      <c r="P3" s="22"/>
      <c r="Q3" s="22" t="s">
        <v>40</v>
      </c>
    </row>
    <row r="4" spans="1:17" ht="29.25" customHeight="1" x14ac:dyDescent="0.25">
      <c r="A4" s="22"/>
      <c r="B4" s="26"/>
      <c r="C4" s="16" t="s">
        <v>45</v>
      </c>
      <c r="D4" s="16" t="s">
        <v>35</v>
      </c>
      <c r="E4" s="16" t="s">
        <v>1</v>
      </c>
      <c r="F4" s="16" t="s">
        <v>37</v>
      </c>
      <c r="G4" s="22"/>
      <c r="H4" s="16" t="s">
        <v>45</v>
      </c>
      <c r="I4" s="16" t="s">
        <v>35</v>
      </c>
      <c r="J4" s="16" t="s">
        <v>1</v>
      </c>
      <c r="K4" s="16" t="s">
        <v>2</v>
      </c>
      <c r="L4" s="22"/>
      <c r="M4" s="16" t="s">
        <v>45</v>
      </c>
      <c r="N4" s="16" t="s">
        <v>36</v>
      </c>
      <c r="O4" s="16" t="s">
        <v>1</v>
      </c>
      <c r="P4" s="16" t="s">
        <v>2</v>
      </c>
      <c r="Q4" s="22"/>
    </row>
    <row r="5" spans="1:17" s="10" customFormat="1" ht="21.95" customHeight="1" x14ac:dyDescent="0.25">
      <c r="A5" s="15" t="s">
        <v>18</v>
      </c>
      <c r="B5" s="9" t="s">
        <v>19</v>
      </c>
      <c r="C5" s="15"/>
      <c r="D5" s="15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ht="21.95" customHeight="1" x14ac:dyDescent="0.25">
      <c r="A6" s="2" t="s">
        <v>6</v>
      </c>
      <c r="B6" s="19">
        <v>282.26690000000002</v>
      </c>
      <c r="C6" s="3">
        <v>815.6</v>
      </c>
      <c r="D6" s="3">
        <v>818.45</v>
      </c>
      <c r="E6" s="3">
        <f>D6-C6</f>
        <v>2.8500000000000227</v>
      </c>
      <c r="F6" s="3">
        <f>B6-D6</f>
        <v>-536.18309999999997</v>
      </c>
      <c r="G6" s="3">
        <f>H6-D6</f>
        <v>4.2999999999999545</v>
      </c>
      <c r="H6" s="3">
        <v>822.75</v>
      </c>
      <c r="I6" s="3">
        <v>826.6</v>
      </c>
      <c r="J6" s="3">
        <f>I6-H6</f>
        <v>3.8500000000000227</v>
      </c>
      <c r="K6" s="3">
        <f>B6-I6</f>
        <v>-544.33310000000006</v>
      </c>
      <c r="L6" s="3">
        <f>M6-I6</f>
        <v>9.9700000000000273</v>
      </c>
      <c r="M6" s="3">
        <v>836.57</v>
      </c>
      <c r="N6" s="3">
        <v>836.93</v>
      </c>
      <c r="O6" s="3">
        <f>N6-M6</f>
        <v>0.35999999999989996</v>
      </c>
      <c r="P6" s="3">
        <f>B6-N6</f>
        <v>-554.66309999999999</v>
      </c>
      <c r="Q6" s="4">
        <v>843</v>
      </c>
    </row>
    <row r="7" spans="1:17" ht="21.95" customHeight="1" x14ac:dyDescent="0.25">
      <c r="A7" s="2" t="s">
        <v>7</v>
      </c>
      <c r="B7" s="19">
        <v>250.87139999999999</v>
      </c>
      <c r="C7" s="24" t="s">
        <v>32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">
        <v>885</v>
      </c>
    </row>
    <row r="8" spans="1:17" ht="21.95" customHeight="1" x14ac:dyDescent="0.25">
      <c r="A8" s="2" t="s">
        <v>8</v>
      </c>
      <c r="B8" s="19">
        <v>307.94569999999999</v>
      </c>
      <c r="C8" s="17">
        <v>910.62</v>
      </c>
      <c r="D8" s="17">
        <v>911.72</v>
      </c>
      <c r="E8" s="17">
        <f>D8-C8</f>
        <v>1.1000000000000227</v>
      </c>
      <c r="F8" s="17">
        <f>B8-D8</f>
        <v>-603.77430000000004</v>
      </c>
      <c r="G8" s="19">
        <f>H8-D8</f>
        <v>3.7799999999999727</v>
      </c>
      <c r="H8" s="17">
        <v>915.5</v>
      </c>
      <c r="I8" s="17">
        <v>919.5</v>
      </c>
      <c r="J8" s="17">
        <f>I8-H8</f>
        <v>4</v>
      </c>
      <c r="K8" s="17">
        <f t="shared" ref="K8:K15" si="0">B8-I8</f>
        <v>-611.55430000000001</v>
      </c>
      <c r="L8" s="4">
        <f>M8-I8</f>
        <v>9.5800000000000409</v>
      </c>
      <c r="M8" s="17">
        <v>929.08</v>
      </c>
      <c r="N8" s="17">
        <v>929.64</v>
      </c>
      <c r="O8" s="17">
        <f>N8-M8</f>
        <v>0.55999999999994543</v>
      </c>
      <c r="P8" s="17">
        <f>B8-N8</f>
        <v>-621.6943</v>
      </c>
      <c r="Q8" s="4">
        <v>934.5</v>
      </c>
    </row>
    <row r="9" spans="1:17" ht="21.95" customHeight="1" x14ac:dyDescent="0.25">
      <c r="A9" s="2" t="s">
        <v>9</v>
      </c>
      <c r="B9" s="19">
        <v>261.6275</v>
      </c>
      <c r="C9" s="17">
        <v>591.67999999999995</v>
      </c>
      <c r="D9" s="17">
        <v>594.29999999999995</v>
      </c>
      <c r="E9" s="17">
        <f>D9-C9</f>
        <v>2.6200000000000045</v>
      </c>
      <c r="F9" s="17">
        <f>B9-D9</f>
        <v>-332.67249999999996</v>
      </c>
      <c r="G9" s="19"/>
      <c r="H9" s="24" t="s">
        <v>43</v>
      </c>
      <c r="I9" s="24"/>
      <c r="J9" s="24"/>
      <c r="K9" s="24"/>
      <c r="L9" s="24"/>
      <c r="M9" s="24"/>
      <c r="N9" s="24"/>
      <c r="O9" s="24"/>
      <c r="P9" s="24"/>
      <c r="Q9" s="4">
        <v>628.4</v>
      </c>
    </row>
    <row r="10" spans="1:17" ht="21.95" customHeight="1" x14ac:dyDescent="0.25">
      <c r="A10" s="2" t="s">
        <v>10</v>
      </c>
      <c r="B10" s="19">
        <v>265.24549999999999</v>
      </c>
      <c r="C10" s="17">
        <v>725.8</v>
      </c>
      <c r="D10" s="17">
        <v>727.3</v>
      </c>
      <c r="E10" s="17">
        <f t="shared" ref="E10:E15" si="1">D10-C10</f>
        <v>1.5</v>
      </c>
      <c r="F10" s="17">
        <f t="shared" ref="F10:F15" si="2">B10-D10</f>
        <v>-462.05449999999996</v>
      </c>
      <c r="G10" s="5">
        <f>H10-D10</f>
        <v>10.800000000000068</v>
      </c>
      <c r="H10" s="17">
        <v>738.1</v>
      </c>
      <c r="I10" s="17">
        <v>740.32</v>
      </c>
      <c r="J10" s="17">
        <f t="shared" ref="J10:J15" si="3">I10-H10</f>
        <v>2.2200000000000273</v>
      </c>
      <c r="K10" s="17">
        <f t="shared" si="0"/>
        <v>-475.07450000000006</v>
      </c>
      <c r="L10" s="4"/>
      <c r="M10" s="23" t="s">
        <v>43</v>
      </c>
      <c r="N10" s="23"/>
      <c r="O10" s="23"/>
      <c r="P10" s="23"/>
      <c r="Q10" s="4">
        <v>774.2</v>
      </c>
    </row>
    <row r="11" spans="1:17" ht="21.95" customHeight="1" x14ac:dyDescent="0.25">
      <c r="A11" s="2" t="s">
        <v>11</v>
      </c>
      <c r="B11" s="19">
        <v>258.79759999999999</v>
      </c>
      <c r="C11" s="17">
        <v>649.51</v>
      </c>
      <c r="D11" s="17">
        <v>651.97</v>
      </c>
      <c r="E11" s="17">
        <f t="shared" si="1"/>
        <v>2.4600000000000364</v>
      </c>
      <c r="F11" s="17">
        <f t="shared" si="2"/>
        <v>-393.17240000000004</v>
      </c>
      <c r="G11" s="5">
        <f t="shared" ref="G11:G15" si="4">H11-D11</f>
        <v>12.029999999999973</v>
      </c>
      <c r="H11" s="17">
        <v>664</v>
      </c>
      <c r="I11" s="17">
        <v>665</v>
      </c>
      <c r="J11" s="17">
        <f t="shared" si="3"/>
        <v>1</v>
      </c>
      <c r="K11" s="17">
        <f t="shared" si="0"/>
        <v>-406.20240000000001</v>
      </c>
      <c r="L11" s="4">
        <f>M11-I11</f>
        <v>12.100000000000023</v>
      </c>
      <c r="M11" s="17">
        <v>677.1</v>
      </c>
      <c r="N11" s="17">
        <v>677.62</v>
      </c>
      <c r="O11" s="17">
        <f>N11-M11</f>
        <v>0.51999999999998181</v>
      </c>
      <c r="P11" s="17">
        <f>B11-N11</f>
        <v>-418.82240000000002</v>
      </c>
      <c r="Q11" s="4">
        <v>683.6</v>
      </c>
    </row>
    <row r="12" spans="1:17" ht="21.95" customHeight="1" x14ac:dyDescent="0.25">
      <c r="A12" s="2" t="s">
        <v>12</v>
      </c>
      <c r="B12" s="19">
        <v>290.59399999999999</v>
      </c>
      <c r="C12" s="17">
        <v>709.2</v>
      </c>
      <c r="D12" s="17">
        <v>712.2</v>
      </c>
      <c r="E12" s="17">
        <f t="shared" si="1"/>
        <v>3</v>
      </c>
      <c r="F12" s="17">
        <f t="shared" si="2"/>
        <v>-421.60600000000005</v>
      </c>
      <c r="G12" s="5">
        <f t="shared" si="4"/>
        <v>9.5</v>
      </c>
      <c r="H12" s="17">
        <v>721.7</v>
      </c>
      <c r="I12" s="17">
        <v>724.45</v>
      </c>
      <c r="J12" s="17">
        <f t="shared" si="3"/>
        <v>2.75</v>
      </c>
      <c r="K12" s="17">
        <f t="shared" si="0"/>
        <v>-433.85600000000005</v>
      </c>
      <c r="L12" s="19">
        <f>M12-I12</f>
        <v>7.7400000000000091</v>
      </c>
      <c r="M12" s="17">
        <v>732.19</v>
      </c>
      <c r="N12" s="17">
        <v>732.7</v>
      </c>
      <c r="O12" s="17">
        <f>N12-M12</f>
        <v>0.50999999999999091</v>
      </c>
      <c r="P12" s="17">
        <f>B12-N12</f>
        <v>-442.10600000000005</v>
      </c>
      <c r="Q12" s="4">
        <v>739.5</v>
      </c>
    </row>
    <row r="13" spans="1:17" ht="21.95" customHeight="1" x14ac:dyDescent="0.25">
      <c r="A13" s="2" t="s">
        <v>13</v>
      </c>
      <c r="B13" s="19">
        <v>288.18830000000003</v>
      </c>
      <c r="C13" s="17">
        <v>827.92</v>
      </c>
      <c r="D13" s="17">
        <v>829.15</v>
      </c>
      <c r="E13" s="17">
        <f t="shared" si="1"/>
        <v>1.2300000000000182</v>
      </c>
      <c r="F13" s="17">
        <f t="shared" si="2"/>
        <v>-540.96169999999995</v>
      </c>
      <c r="G13" s="5">
        <f t="shared" si="4"/>
        <v>5.4900000000000091</v>
      </c>
      <c r="H13" s="17">
        <v>834.64</v>
      </c>
      <c r="I13" s="17">
        <v>837.83</v>
      </c>
      <c r="J13" s="17">
        <f t="shared" si="3"/>
        <v>3.1900000000000546</v>
      </c>
      <c r="K13" s="17">
        <f t="shared" si="0"/>
        <v>-549.64170000000001</v>
      </c>
      <c r="L13" s="19"/>
      <c r="M13" s="23" t="s">
        <v>43</v>
      </c>
      <c r="N13" s="23"/>
      <c r="O13" s="23"/>
      <c r="P13" s="23"/>
      <c r="Q13" s="4">
        <v>872</v>
      </c>
    </row>
    <row r="14" spans="1:17" ht="21.95" customHeight="1" x14ac:dyDescent="0.25">
      <c r="A14" s="2" t="s">
        <v>14</v>
      </c>
      <c r="B14" s="19">
        <v>257.06970000000001</v>
      </c>
      <c r="C14" s="17">
        <v>670.02</v>
      </c>
      <c r="D14" s="17">
        <v>672</v>
      </c>
      <c r="E14" s="17">
        <f t="shared" si="1"/>
        <v>1.9800000000000182</v>
      </c>
      <c r="F14" s="17">
        <f t="shared" si="2"/>
        <v>-414.93029999999999</v>
      </c>
      <c r="G14" s="5">
        <f t="shared" si="4"/>
        <v>10.840000000000032</v>
      </c>
      <c r="H14" s="17">
        <v>682.84</v>
      </c>
      <c r="I14" s="17">
        <v>685.26</v>
      </c>
      <c r="J14" s="17">
        <f t="shared" si="3"/>
        <v>2.4199999999999591</v>
      </c>
      <c r="K14" s="17">
        <f t="shared" si="0"/>
        <v>-428.19029999999998</v>
      </c>
      <c r="L14" s="19">
        <f>M14-I14</f>
        <v>13.240000000000009</v>
      </c>
      <c r="M14" s="17">
        <v>698.5</v>
      </c>
      <c r="N14" s="17">
        <v>699</v>
      </c>
      <c r="O14" s="17">
        <f>N14-M14</f>
        <v>0.5</v>
      </c>
      <c r="P14" s="17">
        <f>B14-N14</f>
        <v>-441.93029999999999</v>
      </c>
      <c r="Q14" s="4">
        <v>705</v>
      </c>
    </row>
    <row r="15" spans="1:17" ht="21.95" customHeight="1" x14ac:dyDescent="0.25">
      <c r="A15" s="2" t="s">
        <v>15</v>
      </c>
      <c r="B15" s="19">
        <v>305.69639999999998</v>
      </c>
      <c r="C15" s="17">
        <v>754.4</v>
      </c>
      <c r="D15" s="17">
        <v>756.96</v>
      </c>
      <c r="E15" s="17">
        <f t="shared" si="1"/>
        <v>2.5600000000000591</v>
      </c>
      <c r="F15" s="17">
        <f t="shared" si="2"/>
        <v>-451.26360000000005</v>
      </c>
      <c r="G15" s="5">
        <f t="shared" si="4"/>
        <v>1.67999999999995</v>
      </c>
      <c r="H15" s="17">
        <v>758.64</v>
      </c>
      <c r="I15" s="17">
        <v>762.3</v>
      </c>
      <c r="J15" s="17">
        <f t="shared" si="3"/>
        <v>3.6599999999999682</v>
      </c>
      <c r="K15" s="17">
        <f t="shared" si="0"/>
        <v>-456.60359999999997</v>
      </c>
      <c r="L15" s="19">
        <f>M15-I15</f>
        <v>10.259999999999991</v>
      </c>
      <c r="M15" s="17">
        <v>772.56</v>
      </c>
      <c r="N15" s="17">
        <v>773.87</v>
      </c>
      <c r="O15" s="17">
        <f>N15-M15</f>
        <v>1.3100000000000591</v>
      </c>
      <c r="P15" s="17">
        <f>B15-N15</f>
        <v>-468.17360000000002</v>
      </c>
      <c r="Q15" s="4">
        <v>780</v>
      </c>
    </row>
    <row r="16" spans="1:17" ht="21.95" customHeight="1" x14ac:dyDescent="0.25">
      <c r="A16" s="2" t="s">
        <v>30</v>
      </c>
      <c r="B16" s="14">
        <v>262.97500000000002</v>
      </c>
      <c r="C16" s="24" t="s">
        <v>38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19">
        <v>630</v>
      </c>
    </row>
    <row r="17" spans="1:17" ht="21.95" customHeight="1" x14ac:dyDescent="0.25">
      <c r="A17" s="2" t="s">
        <v>31</v>
      </c>
      <c r="B17" s="14">
        <v>252.47049999999999</v>
      </c>
      <c r="C17" s="11">
        <v>789.72</v>
      </c>
      <c r="D17" s="11">
        <v>792.00000000000023</v>
      </c>
      <c r="E17" s="11">
        <v>2.2800000000002001</v>
      </c>
      <c r="F17" s="17">
        <f t="shared" ref="F17" si="5">B17-D17</f>
        <v>-539.52950000000021</v>
      </c>
      <c r="G17" s="5">
        <f t="shared" ref="G17" si="6">H17-D17</f>
        <v>12.07000000000005</v>
      </c>
      <c r="H17" s="7">
        <v>804.07000000000028</v>
      </c>
      <c r="I17" s="7">
        <v>806.39000000000033</v>
      </c>
      <c r="J17" s="7">
        <v>2.32000000000005</v>
      </c>
      <c r="K17" s="17">
        <f t="shared" ref="K17" si="7">B17-I17</f>
        <v>-553.91950000000031</v>
      </c>
      <c r="L17" s="19">
        <f>M17-I17</f>
        <v>11.959999999999695</v>
      </c>
      <c r="M17" s="7">
        <v>818.35</v>
      </c>
      <c r="N17" s="7">
        <v>818.67</v>
      </c>
      <c r="O17" s="7">
        <v>0.32</v>
      </c>
      <c r="P17" s="17">
        <f>B17-N17</f>
        <v>-566.19949999999994</v>
      </c>
      <c r="Q17" s="4">
        <v>780</v>
      </c>
    </row>
    <row r="18" spans="1:17" ht="21.95" customHeight="1" x14ac:dyDescent="0.25">
      <c r="A18" s="2" t="s">
        <v>47</v>
      </c>
      <c r="B18" s="20">
        <f>MIN(B6:B17)</f>
        <v>250.87139999999999</v>
      </c>
      <c r="C18" s="20">
        <f t="shared" ref="C18:Q18" si="8">MIN(C6:C17)</f>
        <v>591.67999999999995</v>
      </c>
      <c r="D18" s="20">
        <f t="shared" si="8"/>
        <v>594.29999999999995</v>
      </c>
      <c r="E18" s="20">
        <f t="shared" si="8"/>
        <v>1.1000000000000227</v>
      </c>
      <c r="F18" s="20">
        <f t="shared" si="8"/>
        <v>-603.77430000000004</v>
      </c>
      <c r="G18" s="20">
        <f t="shared" si="8"/>
        <v>1.67999999999995</v>
      </c>
      <c r="H18" s="20">
        <f t="shared" si="8"/>
        <v>664</v>
      </c>
      <c r="I18" s="20">
        <f t="shared" si="8"/>
        <v>665</v>
      </c>
      <c r="J18" s="20">
        <f t="shared" si="8"/>
        <v>1</v>
      </c>
      <c r="K18" s="20">
        <f t="shared" si="8"/>
        <v>-611.55430000000001</v>
      </c>
      <c r="L18" s="20">
        <f t="shared" si="8"/>
        <v>7.7400000000000091</v>
      </c>
      <c r="M18" s="20">
        <f t="shared" si="8"/>
        <v>677.1</v>
      </c>
      <c r="N18" s="20">
        <f t="shared" si="8"/>
        <v>677.62</v>
      </c>
      <c r="O18" s="20">
        <f t="shared" si="8"/>
        <v>0.32</v>
      </c>
      <c r="P18" s="20">
        <f t="shared" si="8"/>
        <v>-621.6943</v>
      </c>
      <c r="Q18" s="20">
        <f t="shared" si="8"/>
        <v>628.4</v>
      </c>
    </row>
    <row r="19" spans="1:17" ht="21.95" customHeight="1" x14ac:dyDescent="0.25">
      <c r="A19" s="2" t="s">
        <v>48</v>
      </c>
      <c r="B19" s="20">
        <f>MAX(B6:B17)</f>
        <v>307.94569999999999</v>
      </c>
      <c r="C19" s="20">
        <f t="shared" ref="C19:Q19" si="9">MAX(C6:C17)</f>
        <v>910.62</v>
      </c>
      <c r="D19" s="20">
        <f t="shared" si="9"/>
        <v>911.72</v>
      </c>
      <c r="E19" s="20">
        <f t="shared" si="9"/>
        <v>3</v>
      </c>
      <c r="F19" s="20">
        <f t="shared" si="9"/>
        <v>-332.67249999999996</v>
      </c>
      <c r="G19" s="20">
        <f t="shared" si="9"/>
        <v>12.07000000000005</v>
      </c>
      <c r="H19" s="20">
        <f t="shared" si="9"/>
        <v>915.5</v>
      </c>
      <c r="I19" s="20">
        <f t="shared" si="9"/>
        <v>919.5</v>
      </c>
      <c r="J19" s="20">
        <f t="shared" si="9"/>
        <v>4</v>
      </c>
      <c r="K19" s="20">
        <f t="shared" si="9"/>
        <v>-406.20240000000001</v>
      </c>
      <c r="L19" s="20">
        <f t="shared" si="9"/>
        <v>13.240000000000009</v>
      </c>
      <c r="M19" s="20">
        <f t="shared" si="9"/>
        <v>929.08</v>
      </c>
      <c r="N19" s="20">
        <f t="shared" si="9"/>
        <v>929.64</v>
      </c>
      <c r="O19" s="20">
        <f t="shared" si="9"/>
        <v>1.3100000000000591</v>
      </c>
      <c r="P19" s="20">
        <f t="shared" si="9"/>
        <v>-418.82240000000002</v>
      </c>
      <c r="Q19" s="20">
        <f t="shared" si="9"/>
        <v>934.5</v>
      </c>
    </row>
    <row r="20" spans="1:17" s="10" customFormat="1" ht="21.95" customHeight="1" x14ac:dyDescent="0.25">
      <c r="A20" s="15" t="s">
        <v>20</v>
      </c>
      <c r="B20" s="9" t="s">
        <v>21</v>
      </c>
      <c r="C20" s="18"/>
      <c r="D20" s="18"/>
      <c r="E20" s="4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s="10" customFormat="1" ht="21.95" customHeight="1" x14ac:dyDescent="0.25">
      <c r="A21" s="18" t="s">
        <v>23</v>
      </c>
      <c r="B21" s="1">
        <v>259.87</v>
      </c>
      <c r="C21" s="21" t="s">
        <v>33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12">
        <v>587.29999999999995</v>
      </c>
    </row>
    <row r="22" spans="1:17" s="10" customFormat="1" ht="21.95" customHeight="1" x14ac:dyDescent="0.25">
      <c r="A22" s="18" t="s">
        <v>24</v>
      </c>
      <c r="B22" s="1">
        <v>268.45999999999998</v>
      </c>
      <c r="C22" s="21" t="s">
        <v>34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12">
        <v>228</v>
      </c>
    </row>
    <row r="23" spans="1:17" ht="21.95" customHeight="1" x14ac:dyDescent="0.25">
      <c r="A23" s="18" t="s">
        <v>25</v>
      </c>
      <c r="B23" s="1">
        <v>290.99</v>
      </c>
      <c r="C23" s="21" t="s">
        <v>34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12">
        <v>235</v>
      </c>
    </row>
    <row r="24" spans="1:17" ht="21.95" customHeight="1" x14ac:dyDescent="0.25">
      <c r="A24" s="18" t="s">
        <v>26</v>
      </c>
      <c r="B24" s="1">
        <v>292.06</v>
      </c>
      <c r="C24" s="17">
        <v>522.79</v>
      </c>
      <c r="D24" s="17">
        <v>523.54999999999995</v>
      </c>
      <c r="E24" s="17">
        <f t="shared" ref="E24" si="10">D24-C24</f>
        <v>0.75999999999999091</v>
      </c>
      <c r="F24" s="17">
        <f>B24-D24</f>
        <v>-231.48999999999995</v>
      </c>
      <c r="G24" s="5">
        <f t="shared" ref="G24" si="11">H24-D24</f>
        <v>1.7200000000000273</v>
      </c>
      <c r="H24" s="17">
        <v>525.27</v>
      </c>
      <c r="I24" s="17">
        <v>528.35</v>
      </c>
      <c r="J24" s="17">
        <f t="shared" ref="J24" si="12">I24-H24</f>
        <v>3.0800000000000409</v>
      </c>
      <c r="K24" s="17">
        <f>B24-I24</f>
        <v>-236.29000000000002</v>
      </c>
      <c r="L24" s="19">
        <f>M24-I24</f>
        <v>11.689999999999941</v>
      </c>
      <c r="M24" s="17">
        <v>540.04</v>
      </c>
      <c r="N24" s="17">
        <v>540.59</v>
      </c>
      <c r="O24" s="17">
        <f>N24-M24</f>
        <v>0.55000000000006821</v>
      </c>
      <c r="P24" s="17">
        <f>B24-N24</f>
        <v>-248.53000000000003</v>
      </c>
      <c r="Q24" s="12">
        <v>546.5</v>
      </c>
    </row>
    <row r="25" spans="1:17" ht="21.95" customHeight="1" x14ac:dyDescent="0.25">
      <c r="A25" s="15" t="s">
        <v>41</v>
      </c>
      <c r="B25" s="13">
        <f>MIN(B6:B17)</f>
        <v>250.87139999999999</v>
      </c>
      <c r="C25" s="13">
        <f>MIN(C6:C8,C10:C24)</f>
        <v>522.79</v>
      </c>
      <c r="D25" s="13">
        <f t="shared" ref="D25:G25" si="13">MIN(D6:D8,D10:D24)</f>
        <v>523.54999999999995</v>
      </c>
      <c r="E25" s="13">
        <f t="shared" si="13"/>
        <v>0.75999999999999091</v>
      </c>
      <c r="F25" s="13">
        <f t="shared" si="13"/>
        <v>-603.77430000000004</v>
      </c>
      <c r="G25" s="13">
        <f t="shared" si="13"/>
        <v>1.67999999999995</v>
      </c>
      <c r="H25" s="13">
        <f t="shared" ref="H25:Q25" si="14">MIN(H6:H24)</f>
        <v>525.27</v>
      </c>
      <c r="I25" s="13">
        <f t="shared" si="14"/>
        <v>528.35</v>
      </c>
      <c r="J25" s="13">
        <f t="shared" si="14"/>
        <v>1</v>
      </c>
      <c r="K25" s="13">
        <f t="shared" si="14"/>
        <v>-611.55430000000001</v>
      </c>
      <c r="L25" s="13">
        <f t="shared" si="14"/>
        <v>7.7400000000000091</v>
      </c>
      <c r="M25" s="13">
        <f t="shared" si="14"/>
        <v>540.04</v>
      </c>
      <c r="N25" s="13">
        <f t="shared" si="14"/>
        <v>540.59</v>
      </c>
      <c r="O25" s="13">
        <f t="shared" si="14"/>
        <v>0.32</v>
      </c>
      <c r="P25" s="13">
        <f t="shared" si="14"/>
        <v>-621.6943</v>
      </c>
      <c r="Q25" s="13">
        <f t="shared" si="14"/>
        <v>228</v>
      </c>
    </row>
    <row r="26" spans="1:17" ht="21.95" customHeight="1" x14ac:dyDescent="0.25">
      <c r="A26" s="15" t="s">
        <v>42</v>
      </c>
      <c r="B26" s="13">
        <f>MAX(B6:B24)</f>
        <v>307.94569999999999</v>
      </c>
      <c r="C26" s="13">
        <f>MAX(C6:C8,C10:C24)</f>
        <v>910.62</v>
      </c>
      <c r="D26" s="13">
        <f t="shared" ref="D26:G26" si="15">MAX(D6:D8,D10:D24)</f>
        <v>911.72</v>
      </c>
      <c r="E26" s="13">
        <f t="shared" si="15"/>
        <v>3</v>
      </c>
      <c r="F26" s="13">
        <f t="shared" si="15"/>
        <v>-231.48999999999995</v>
      </c>
      <c r="G26" s="13">
        <f t="shared" si="15"/>
        <v>12.07000000000005</v>
      </c>
      <c r="H26" s="13">
        <f t="shared" ref="H26:Q26" si="16">MAX(H6:H24)</f>
        <v>915.5</v>
      </c>
      <c r="I26" s="13">
        <f t="shared" si="16"/>
        <v>919.5</v>
      </c>
      <c r="J26" s="13">
        <f t="shared" si="16"/>
        <v>4</v>
      </c>
      <c r="K26" s="13">
        <f t="shared" si="16"/>
        <v>-236.29000000000002</v>
      </c>
      <c r="L26" s="13">
        <f t="shared" si="16"/>
        <v>13.240000000000009</v>
      </c>
      <c r="M26" s="13">
        <f t="shared" si="16"/>
        <v>929.08</v>
      </c>
      <c r="N26" s="13">
        <f t="shared" si="16"/>
        <v>929.64</v>
      </c>
      <c r="O26" s="13">
        <f t="shared" si="16"/>
        <v>1.3100000000000591</v>
      </c>
      <c r="P26" s="13">
        <f t="shared" si="16"/>
        <v>-248.53000000000003</v>
      </c>
      <c r="Q26" s="13">
        <f t="shared" si="16"/>
        <v>934.5</v>
      </c>
    </row>
    <row r="27" spans="1:17" s="10" customFormat="1" ht="21.95" customHeight="1" x14ac:dyDescent="0.25">
      <c r="A27" s="15" t="s">
        <v>22</v>
      </c>
      <c r="B27" s="9" t="s">
        <v>39</v>
      </c>
      <c r="C27" s="18"/>
      <c r="D27" s="18"/>
      <c r="E27" s="4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1:17" ht="21.95" customHeight="1" x14ac:dyDescent="0.25">
      <c r="A28" s="18" t="s">
        <v>27</v>
      </c>
      <c r="B28" s="12">
        <v>287.43</v>
      </c>
      <c r="C28" s="19">
        <v>438.88</v>
      </c>
      <c r="D28" s="19"/>
      <c r="E28" s="19"/>
      <c r="F28" s="19"/>
      <c r="G28" s="19"/>
      <c r="H28" s="19"/>
      <c r="I28" s="19">
        <v>445.68</v>
      </c>
      <c r="J28" s="17">
        <f>I28-C28</f>
        <v>6.8000000000000114</v>
      </c>
      <c r="K28" s="19"/>
      <c r="L28" s="19"/>
      <c r="M28" s="19">
        <v>451.78</v>
      </c>
      <c r="N28" s="19">
        <v>452.58</v>
      </c>
      <c r="O28" s="17">
        <f>N28-M28</f>
        <v>0.80000000000001137</v>
      </c>
      <c r="P28" s="17">
        <f>B28-N28</f>
        <v>-165.14999999999998</v>
      </c>
      <c r="Q28" s="12">
        <v>474</v>
      </c>
    </row>
    <row r="29" spans="1:17" ht="21.95" customHeight="1" x14ac:dyDescent="0.25">
      <c r="A29" s="18" t="s">
        <v>28</v>
      </c>
      <c r="B29" s="12">
        <v>309.47000000000003</v>
      </c>
      <c r="C29" s="19">
        <v>423.2</v>
      </c>
      <c r="D29" s="19"/>
      <c r="E29" s="19"/>
      <c r="F29" s="19"/>
      <c r="G29" s="19"/>
      <c r="H29" s="19"/>
      <c r="I29" s="19">
        <v>428.12</v>
      </c>
      <c r="J29" s="17">
        <f>I29-C29</f>
        <v>4.9200000000000159</v>
      </c>
      <c r="K29" s="19"/>
      <c r="L29" s="19"/>
      <c r="M29" s="19"/>
      <c r="N29" s="19"/>
      <c r="O29" s="19"/>
      <c r="P29" s="19"/>
      <c r="Q29" s="12">
        <v>450</v>
      </c>
    </row>
    <row r="30" spans="1:17" ht="21.95" customHeight="1" x14ac:dyDescent="0.25">
      <c r="A30" s="18" t="s">
        <v>29</v>
      </c>
      <c r="B30" s="12">
        <v>301.32</v>
      </c>
      <c r="C30" s="19">
        <v>357.85</v>
      </c>
      <c r="D30" s="19">
        <v>358.68</v>
      </c>
      <c r="E30" s="17">
        <f t="shared" ref="E30" si="17">D30-C30</f>
        <v>0.82999999999998408</v>
      </c>
      <c r="F30" s="17">
        <f>B30-D30</f>
        <v>-57.360000000000014</v>
      </c>
      <c r="G30" s="5">
        <f t="shared" ref="G30" si="18">H30-D30</f>
        <v>3.1700000000000159</v>
      </c>
      <c r="H30" s="19">
        <v>361.85</v>
      </c>
      <c r="I30" s="19">
        <v>362.7</v>
      </c>
      <c r="J30" s="17">
        <f>I30-C30</f>
        <v>4.8499999999999659</v>
      </c>
      <c r="K30" s="17">
        <f>B30-I30</f>
        <v>-61.379999999999995</v>
      </c>
      <c r="L30" s="19"/>
      <c r="M30" s="19"/>
      <c r="N30" s="19"/>
      <c r="O30" s="19"/>
      <c r="P30" s="19"/>
      <c r="Q30" s="12">
        <v>417.5</v>
      </c>
    </row>
  </sheetData>
  <mergeCells count="18">
    <mergeCell ref="Q3:Q4"/>
    <mergeCell ref="C16:P16"/>
    <mergeCell ref="H9:P9"/>
    <mergeCell ref="A1:Q1"/>
    <mergeCell ref="A2:Q2"/>
    <mergeCell ref="A3:A4"/>
    <mergeCell ref="B3:B4"/>
    <mergeCell ref="C7:P7"/>
    <mergeCell ref="C3:F3"/>
    <mergeCell ref="G3:G4"/>
    <mergeCell ref="H3:K3"/>
    <mergeCell ref="L3:L4"/>
    <mergeCell ref="C22:P22"/>
    <mergeCell ref="C23:P23"/>
    <mergeCell ref="M3:P3"/>
    <mergeCell ref="M13:P13"/>
    <mergeCell ref="M10:P10"/>
    <mergeCell ref="C21:P21"/>
  </mergeCells>
  <phoneticPr fontId="5" type="noConversion"/>
  <printOptions horizontalCentered="1"/>
  <pageMargins left="0.70866141732283472" right="0.70866141732283472" top="0.74803149606299213" bottom="0.55118110236220474" header="0.31496062992125984" footer="0.31496062992125984"/>
  <pageSetup paperSize="9" scale="74" orientation="landscape" r:id="rId1"/>
  <headerFooter>
    <oddHeader>&amp;RCMPDI</oddHeader>
    <oddFooter>&amp;LJOB NO. EX-CM23-4EX15&amp;CANNEXURE III/&amp;P/&amp;N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2025-04-15T09:10:56Z</dcterms:modified>
</cp:coreProperties>
</file>