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Sheet1!$A$2:$J$56</definedName>
    <definedName name="_xlnm.Print_Area" localSheetId="0">Sheet1!$A$1:$J$65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1"/>
  <c r="F65" s="1"/>
  <c r="F64"/>
  <c r="D64"/>
  <c r="D63"/>
  <c r="F63" s="1"/>
  <c r="F62"/>
  <c r="D61"/>
  <c r="F61" s="1"/>
  <c r="D60"/>
  <c r="F60" s="1"/>
  <c r="F59"/>
  <c r="D59"/>
  <c r="D58"/>
  <c r="F58" s="1"/>
  <c r="D57"/>
  <c r="F57" s="1"/>
  <c r="F56"/>
  <c r="F55"/>
  <c r="D54"/>
  <c r="F54" s="1"/>
  <c r="D53"/>
  <c r="F53" s="1"/>
  <c r="F52"/>
  <c r="D52"/>
  <c r="D51"/>
  <c r="F51" s="1"/>
  <c r="D50"/>
  <c r="F50" s="1"/>
  <c r="D49"/>
  <c r="F49" s="1"/>
  <c r="D48"/>
  <c r="F48" s="1"/>
  <c r="D47"/>
  <c r="F47" s="1"/>
  <c r="F46"/>
  <c r="D46"/>
  <c r="F45"/>
  <c r="F44"/>
  <c r="D44"/>
  <c r="D43"/>
  <c r="F43" s="1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Z25" l="1"/>
  <c r="AA25"/>
  <c r="AB25"/>
  <c r="AC25"/>
  <c r="AD25"/>
  <c r="Z29"/>
  <c r="AA29"/>
  <c r="AB29"/>
  <c r="AC29"/>
  <c r="AD29"/>
  <c r="AB46" l="1"/>
  <c r="Z43"/>
  <c r="AB39"/>
  <c r="AD50"/>
  <c r="AC50"/>
  <c r="Z50"/>
  <c r="Y50"/>
  <c r="AD46"/>
  <c r="AC46"/>
  <c r="Z46"/>
  <c r="Y46"/>
  <c r="AA48"/>
  <c r="AA43"/>
  <c r="AC39"/>
  <c r="Y39"/>
  <c r="AA35"/>
  <c r="AC31"/>
  <c r="Y31"/>
  <c r="AA12"/>
  <c r="AC7"/>
  <c r="Y7"/>
  <c r="AB48"/>
  <c r="AB43"/>
  <c r="AD39"/>
  <c r="Z39"/>
  <c r="AB35"/>
  <c r="AD31"/>
  <c r="Z31"/>
  <c r="AB12"/>
  <c r="AD7"/>
  <c r="Z7"/>
  <c r="AA50"/>
  <c r="AC48"/>
  <c r="Y48"/>
  <c r="AA46"/>
  <c r="AC43"/>
  <c r="Y43"/>
  <c r="AA39"/>
  <c r="AC35"/>
  <c r="Y35"/>
  <c r="AA31"/>
  <c r="AC12"/>
  <c r="Y12"/>
  <c r="AA7"/>
  <c r="AB50"/>
  <c r="AD48"/>
  <c r="Z48"/>
  <c r="AD43"/>
  <c r="AD35"/>
  <c r="Z35"/>
  <c r="AB31"/>
  <c r="AD12"/>
  <c r="Z12"/>
  <c r="AB7"/>
  <c r="Y25" l="1"/>
  <c r="Y29" l="1"/>
</calcChain>
</file>

<file path=xl/sharedStrings.xml><?xml version="1.0" encoding="utf-8"?>
<sst xmlns="http://schemas.openxmlformats.org/spreadsheetml/2006/main" count="137" uniqueCount="81">
  <si>
    <t>Sample No.</t>
  </si>
  <si>
    <t>Thickness (m)</t>
  </si>
  <si>
    <t>From 
(m)</t>
  </si>
  <si>
    <t>To 
(m)</t>
  </si>
  <si>
    <t>Sl. No.</t>
  </si>
  <si>
    <t>MBMG1</t>
  </si>
  <si>
    <t>MBMG2</t>
  </si>
  <si>
    <t>MBMG4</t>
  </si>
  <si>
    <t>MBMG5</t>
  </si>
  <si>
    <t>MBMG6</t>
  </si>
  <si>
    <t>MBMG-06/05</t>
  </si>
  <si>
    <t>MBMG-06/06</t>
  </si>
  <si>
    <t>MBMG-06/07</t>
  </si>
  <si>
    <t>MBMG-06/08</t>
  </si>
  <si>
    <t>MBMG-06/09</t>
  </si>
  <si>
    <t>MBMG-06/10</t>
  </si>
  <si>
    <t>MBMG-06/11</t>
  </si>
  <si>
    <t>MBMG-06/12</t>
  </si>
  <si>
    <t>MBMG-06/13</t>
  </si>
  <si>
    <t>MBMG-06/16</t>
  </si>
  <si>
    <t>MBMG-06/17</t>
  </si>
  <si>
    <t>MBMG-06/18</t>
  </si>
  <si>
    <t>MBMG7</t>
  </si>
  <si>
    <t>MBMG 07/12</t>
  </si>
  <si>
    <t>MBMG 07/13</t>
  </si>
  <si>
    <t>MBMG8</t>
  </si>
  <si>
    <t>Borehole No.</t>
  </si>
  <si>
    <t>STATEMENT SHOWING CHEMICAL ANALYSIS REPORT OF PRIMARY BOREHOLE SAMPLES FOR GRAPHITE IN BHARATBAHAL MANGANESE AND GRAPHITE  (G3) BLOCK DIST.-BALANGIR, ODISHA</t>
  </si>
  <si>
    <t>Moisture
%</t>
  </si>
  <si>
    <t>Ash
%</t>
  </si>
  <si>
    <t>VM 
%</t>
  </si>
  <si>
    <t>FC 
%</t>
  </si>
  <si>
    <t>MBMG1/8</t>
  </si>
  <si>
    <t>MBMG1/9</t>
  </si>
  <si>
    <t>MBMG1/10</t>
  </si>
  <si>
    <t>MBMG1/11</t>
  </si>
  <si>
    <t>MBMG1/12</t>
  </si>
  <si>
    <t>MBMG2/4</t>
  </si>
  <si>
    <t>MBMG2/5</t>
  </si>
  <si>
    <t>MBMG2/6</t>
  </si>
  <si>
    <t>MBMG2/7</t>
  </si>
  <si>
    <t>MBMG2/8</t>
  </si>
  <si>
    <t>MBMG2/9</t>
  </si>
  <si>
    <t>MBMG2/10</t>
  </si>
  <si>
    <t>MBMG2/11</t>
  </si>
  <si>
    <t>MBMG4/10</t>
  </si>
  <si>
    <t>MBMG4/11</t>
  </si>
  <si>
    <t>MBMG4/12</t>
  </si>
  <si>
    <t>MBMG4/13</t>
  </si>
  <si>
    <t>MBMG4/14</t>
  </si>
  <si>
    <t>MBMG4/15</t>
  </si>
  <si>
    <t>MBMG 05/01</t>
  </si>
  <si>
    <t>MBMG 05/02</t>
  </si>
  <si>
    <t>MBMG 05/03</t>
  </si>
  <si>
    <t>MBMG 05/04</t>
  </si>
  <si>
    <t>MBMG 05/05</t>
  </si>
  <si>
    <t>MBMG 05/07</t>
  </si>
  <si>
    <t>MBMG 05/08</t>
  </si>
  <si>
    <t>MBMG-06/14</t>
  </si>
  <si>
    <t>MBMG-06/15</t>
  </si>
  <si>
    <t>MBMG 07/16</t>
  </si>
  <si>
    <t>MBMG 07/17</t>
  </si>
  <si>
    <t>MBMG 07/18</t>
  </si>
  <si>
    <t>MBMG 07/19</t>
  </si>
  <si>
    <t>MBMG 07/20</t>
  </si>
  <si>
    <t>MBMG 07/21</t>
  </si>
  <si>
    <t>MBMG 07/22</t>
  </si>
  <si>
    <t>MBMG 07/23</t>
  </si>
  <si>
    <t>MBMG 07/24</t>
  </si>
  <si>
    <t>MBMG 07/25</t>
  </si>
  <si>
    <t>MBMG-08/04</t>
  </si>
  <si>
    <t>MBMG-08/05</t>
  </si>
  <si>
    <t>MBMG-08/06</t>
  </si>
  <si>
    <t>MBMG-08/07</t>
  </si>
  <si>
    <t>MBMG-08/08</t>
  </si>
  <si>
    <t>MBMG-08/09</t>
  </si>
  <si>
    <t>MBMG-08/10</t>
  </si>
  <si>
    <t>MBMG-08/11</t>
  </si>
  <si>
    <t>MBMG-08/12</t>
  </si>
  <si>
    <t>MBMG-08/13</t>
  </si>
  <si>
    <t>MBMG-08/14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</si>
</sst>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 tint="4.9989318521683403E-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2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5"/>
  <sheetViews>
    <sheetView tabSelected="1" view="pageBreakPreview" zoomScale="70" zoomScaleSheetLayoutView="70" workbookViewId="0">
      <selection activeCell="C68" sqref="C68"/>
    </sheetView>
  </sheetViews>
  <sheetFormatPr defaultColWidth="8.85546875" defaultRowHeight="15.75"/>
  <cols>
    <col min="1" max="1" width="5.140625" style="3" customWidth="1"/>
    <col min="2" max="2" width="12.7109375" style="3" bestFit="1" customWidth="1"/>
    <col min="3" max="3" width="13.28515625" style="3" bestFit="1" customWidth="1"/>
    <col min="4" max="4" width="8" style="3" customWidth="1"/>
    <col min="5" max="5" width="7.5703125" style="3" customWidth="1"/>
    <col min="6" max="6" width="11.7109375" style="3" customWidth="1"/>
    <col min="7" max="7" width="9.28515625" style="3" customWidth="1"/>
    <col min="8" max="8" width="7.28515625" style="3" customWidth="1"/>
    <col min="9" max="9" width="7" style="3" customWidth="1"/>
    <col min="10" max="10" width="7.28515625" style="3" customWidth="1"/>
    <col min="11" max="24" width="10.28515625" style="3" customWidth="1"/>
    <col min="25" max="16384" width="8.85546875" style="3"/>
  </cols>
  <sheetData>
    <row r="1" spans="1:30" ht="55.5" customHeight="1">
      <c r="A1" s="15" t="s">
        <v>27</v>
      </c>
      <c r="B1" s="15"/>
      <c r="C1" s="15"/>
      <c r="D1" s="15"/>
      <c r="E1" s="15"/>
      <c r="F1" s="15"/>
      <c r="G1" s="15"/>
      <c r="H1" s="15"/>
      <c r="I1" s="15"/>
      <c r="J1" s="1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30" ht="47.25">
      <c r="A2" s="7" t="s">
        <v>4</v>
      </c>
      <c r="B2" s="8" t="s">
        <v>26</v>
      </c>
      <c r="C2" s="8" t="s">
        <v>0</v>
      </c>
      <c r="D2" s="7" t="s">
        <v>2</v>
      </c>
      <c r="E2" s="7" t="s">
        <v>3</v>
      </c>
      <c r="F2" s="7" t="s">
        <v>1</v>
      </c>
      <c r="G2" s="7" t="s">
        <v>28</v>
      </c>
      <c r="H2" s="7" t="s">
        <v>29</v>
      </c>
      <c r="I2" s="13" t="s">
        <v>30</v>
      </c>
      <c r="J2" s="13" t="s">
        <v>31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30" s="4" customFormat="1">
      <c r="A3" s="1">
        <v>1</v>
      </c>
      <c r="B3" s="9" t="s">
        <v>5</v>
      </c>
      <c r="C3" s="9" t="s">
        <v>32</v>
      </c>
      <c r="D3" s="9">
        <v>39</v>
      </c>
      <c r="E3" s="9">
        <v>40</v>
      </c>
      <c r="F3" s="9">
        <v>1</v>
      </c>
      <c r="G3" s="9">
        <v>2.0566318926974403</v>
      </c>
      <c r="H3" s="9">
        <v>88.971684053651273</v>
      </c>
      <c r="I3" s="9">
        <v>5.3651266766020296</v>
      </c>
      <c r="J3" s="14">
        <v>3.6065573770492563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0">
      <c r="A4" s="1">
        <v>2</v>
      </c>
      <c r="B4" s="9" t="s">
        <v>5</v>
      </c>
      <c r="C4" s="9" t="s">
        <v>33</v>
      </c>
      <c r="D4" s="9">
        <v>40</v>
      </c>
      <c r="E4" s="9">
        <v>41</v>
      </c>
      <c r="F4" s="9">
        <v>1</v>
      </c>
      <c r="G4" s="9">
        <v>2.650452135952523</v>
      </c>
      <c r="H4" s="9">
        <v>85.718740255690705</v>
      </c>
      <c r="I4" s="9">
        <v>8.3567196757093072</v>
      </c>
      <c r="J4" s="14">
        <v>3.2740879326474612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30">
      <c r="A5" s="1">
        <v>3</v>
      </c>
      <c r="B5" s="9" t="s">
        <v>5</v>
      </c>
      <c r="C5" s="9" t="s">
        <v>34</v>
      </c>
      <c r="D5" s="9">
        <v>41</v>
      </c>
      <c r="E5" s="9">
        <v>42</v>
      </c>
      <c r="F5" s="9">
        <v>1</v>
      </c>
      <c r="G5" s="9">
        <v>2.2838970800810152</v>
      </c>
      <c r="H5" s="9">
        <v>87.857762359063372</v>
      </c>
      <c r="I5" s="9">
        <v>5.4640069384216083</v>
      </c>
      <c r="J5" s="14">
        <v>4.3943336224340044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30">
      <c r="A6" s="1">
        <v>4</v>
      </c>
      <c r="B6" s="9" t="s">
        <v>5</v>
      </c>
      <c r="C6" s="9" t="s">
        <v>35</v>
      </c>
      <c r="D6" s="9">
        <v>42</v>
      </c>
      <c r="E6" s="9">
        <v>43</v>
      </c>
      <c r="F6" s="9">
        <v>1</v>
      </c>
      <c r="G6" s="9">
        <v>2.2986081822016744</v>
      </c>
      <c r="H6" s="9">
        <v>88.338253901307496</v>
      </c>
      <c r="I6" s="9">
        <v>6.6849430619991139</v>
      </c>
      <c r="J6" s="14">
        <v>2.6781948544917213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30">
      <c r="A7" s="1">
        <v>5</v>
      </c>
      <c r="B7" s="9" t="s">
        <v>5</v>
      </c>
      <c r="C7" s="9" t="s">
        <v>36</v>
      </c>
      <c r="D7" s="9">
        <v>43</v>
      </c>
      <c r="E7" s="9">
        <v>44</v>
      </c>
      <c r="F7" s="9">
        <v>1</v>
      </c>
      <c r="G7" s="9">
        <v>3.8825527784518301</v>
      </c>
      <c r="H7" s="9">
        <v>86.508129094879877</v>
      </c>
      <c r="I7" s="9">
        <v>7.449648143654537</v>
      </c>
      <c r="J7" s="14">
        <v>2.1596699830137567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>
        <f>SUMPRODUCT($F3:$F7,G3:G7/SUM($F3:$F7))</f>
        <v>2.6344284138768965</v>
      </c>
      <c r="Z7" s="2">
        <f>SUMPRODUCT($F3:$F7,H3:H7/SUM($F3:$F7))</f>
        <v>87.478913932918545</v>
      </c>
      <c r="AA7" s="2">
        <f>SUMPRODUCT($F3:$F7,I3:I7/SUM($F3:$F7))</f>
        <v>6.6640888992773188</v>
      </c>
      <c r="AB7" s="2">
        <f>SUMPRODUCT($F3:$F7,J3:J7/SUM($F3:$F7))</f>
        <v>3.2225687539272405</v>
      </c>
      <c r="AC7" s="2" t="e">
        <f>SUMPRODUCT($F3:$F7,#REF!/SUM($F3:$F7))</f>
        <v>#REF!</v>
      </c>
      <c r="AD7" s="2" t="e">
        <f>SUMPRODUCT($F3:$F7,#REF!/SUM($F3:$F7))</f>
        <v>#REF!</v>
      </c>
    </row>
    <row r="8" spans="1:30">
      <c r="A8" s="1">
        <v>6</v>
      </c>
      <c r="B8" s="9" t="s">
        <v>6</v>
      </c>
      <c r="C8" s="9" t="s">
        <v>37</v>
      </c>
      <c r="D8" s="9">
        <v>43</v>
      </c>
      <c r="E8" s="9">
        <v>44</v>
      </c>
      <c r="F8" s="9">
        <v>1</v>
      </c>
      <c r="G8" s="11">
        <v>2.7</v>
      </c>
      <c r="H8" s="11">
        <v>82.2</v>
      </c>
      <c r="I8" s="11">
        <v>7.1</v>
      </c>
      <c r="J8" s="14">
        <v>8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30">
      <c r="A9" s="1">
        <v>7</v>
      </c>
      <c r="B9" s="9" t="s">
        <v>6</v>
      </c>
      <c r="C9" s="9" t="s">
        <v>38</v>
      </c>
      <c r="D9" s="9">
        <v>48</v>
      </c>
      <c r="E9" s="9">
        <v>49</v>
      </c>
      <c r="F9" s="9">
        <v>1</v>
      </c>
      <c r="G9" s="11">
        <v>3</v>
      </c>
      <c r="H9" s="11">
        <v>82.1</v>
      </c>
      <c r="I9" s="11">
        <v>14.5</v>
      </c>
      <c r="J9" s="14">
        <v>0.4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30">
      <c r="A10" s="1">
        <v>8</v>
      </c>
      <c r="B10" s="9" t="s">
        <v>6</v>
      </c>
      <c r="C10" s="9" t="s">
        <v>39</v>
      </c>
      <c r="D10" s="9">
        <v>52</v>
      </c>
      <c r="E10" s="9">
        <v>53</v>
      </c>
      <c r="F10" s="9">
        <v>1</v>
      </c>
      <c r="G10" s="11">
        <v>1.4</v>
      </c>
      <c r="H10" s="11">
        <v>87.5</v>
      </c>
      <c r="I10" s="11">
        <v>6.7</v>
      </c>
      <c r="J10" s="14">
        <v>4.3999999999999915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30">
      <c r="A11" s="1">
        <v>9</v>
      </c>
      <c r="B11" s="9" t="s">
        <v>6</v>
      </c>
      <c r="C11" s="9" t="s">
        <v>40</v>
      </c>
      <c r="D11" s="9">
        <v>53</v>
      </c>
      <c r="E11" s="9">
        <v>54</v>
      </c>
      <c r="F11" s="9">
        <v>1</v>
      </c>
      <c r="G11" s="11">
        <v>1.3</v>
      </c>
      <c r="H11" s="11">
        <v>84.5</v>
      </c>
      <c r="I11" s="11">
        <v>10.7</v>
      </c>
      <c r="J11" s="14">
        <v>3.5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30">
      <c r="A12" s="1">
        <v>10</v>
      </c>
      <c r="B12" s="9" t="s">
        <v>6</v>
      </c>
      <c r="C12" s="9" t="s">
        <v>41</v>
      </c>
      <c r="D12" s="9">
        <v>54</v>
      </c>
      <c r="E12" s="9">
        <v>55</v>
      </c>
      <c r="F12" s="9">
        <v>1</v>
      </c>
      <c r="G12" s="11">
        <v>2.5</v>
      </c>
      <c r="H12" s="11">
        <v>83</v>
      </c>
      <c r="I12" s="11">
        <v>11.2</v>
      </c>
      <c r="J12" s="14">
        <v>3.2999999999999972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>
        <f>SUMPRODUCT($F9:$F12,G9:G12/SUM($F9:$F12))</f>
        <v>2.0499999999999998</v>
      </c>
      <c r="Z12" s="2">
        <f>SUMPRODUCT($F9:$F12,H9:H12/SUM($F9:$F12))</f>
        <v>84.275000000000006</v>
      </c>
      <c r="AA12" s="2">
        <f>SUMPRODUCT($F9:$F12,I9:I12/SUM($F9:$F12))</f>
        <v>10.774999999999999</v>
      </c>
      <c r="AB12" s="2">
        <f>SUMPRODUCT($F9:$F12,J9:J12/SUM($F9:$F12))</f>
        <v>2.8999999999999972</v>
      </c>
      <c r="AC12" s="2" t="e">
        <f>SUMPRODUCT($F9:$F12,#REF!/SUM($F9:$F12))</f>
        <v>#REF!</v>
      </c>
      <c r="AD12" s="2" t="e">
        <f>SUMPRODUCT($F9:$F12,#REF!/SUM($F9:$F12))</f>
        <v>#REF!</v>
      </c>
    </row>
    <row r="13" spans="1:30">
      <c r="A13" s="1">
        <v>11</v>
      </c>
      <c r="B13" s="9" t="s">
        <v>6</v>
      </c>
      <c r="C13" s="9" t="s">
        <v>42</v>
      </c>
      <c r="D13" s="9">
        <v>58.4</v>
      </c>
      <c r="E13" s="9">
        <v>59.1</v>
      </c>
      <c r="F13" s="9">
        <v>0.7</v>
      </c>
      <c r="G13" s="11">
        <v>1.3</v>
      </c>
      <c r="H13" s="11">
        <v>92.9</v>
      </c>
      <c r="I13" s="11">
        <v>4.8</v>
      </c>
      <c r="J13" s="14">
        <v>1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30">
      <c r="A14" s="1">
        <v>12</v>
      </c>
      <c r="B14" s="9" t="s">
        <v>6</v>
      </c>
      <c r="C14" s="9" t="s">
        <v>43</v>
      </c>
      <c r="D14" s="9">
        <v>61.2</v>
      </c>
      <c r="E14" s="9">
        <v>62.4</v>
      </c>
      <c r="F14" s="9">
        <v>1.2</v>
      </c>
      <c r="G14" s="11">
        <v>1.8</v>
      </c>
      <c r="H14" s="11">
        <v>89.3</v>
      </c>
      <c r="I14" s="11">
        <v>5.8</v>
      </c>
      <c r="J14" s="14">
        <v>3.1000000000000085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30">
      <c r="A15" s="1">
        <v>13</v>
      </c>
      <c r="B15" s="9" t="s">
        <v>6</v>
      </c>
      <c r="C15" s="9" t="s">
        <v>44</v>
      </c>
      <c r="D15" s="9">
        <v>63.8</v>
      </c>
      <c r="E15" s="9">
        <v>64.8</v>
      </c>
      <c r="F15" s="9">
        <v>1</v>
      </c>
      <c r="G15" s="11">
        <v>1.1000000000000001</v>
      </c>
      <c r="H15" s="11">
        <v>89.3</v>
      </c>
      <c r="I15" s="11">
        <v>4.3</v>
      </c>
      <c r="J15" s="14">
        <v>5.3000000000000114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30">
      <c r="A16" s="1">
        <v>14</v>
      </c>
      <c r="B16" s="9" t="s">
        <v>7</v>
      </c>
      <c r="C16" s="9" t="s">
        <v>45</v>
      </c>
      <c r="D16" s="9">
        <v>41.4</v>
      </c>
      <c r="E16" s="9">
        <v>43.3</v>
      </c>
      <c r="F16" s="9">
        <v>1.9</v>
      </c>
      <c r="G16" s="11">
        <v>0.8</v>
      </c>
      <c r="H16" s="11">
        <v>87.8</v>
      </c>
      <c r="I16" s="11">
        <v>7.4</v>
      </c>
      <c r="J16" s="14">
        <v>4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30">
      <c r="A17" s="1">
        <v>15</v>
      </c>
      <c r="B17" s="9" t="s">
        <v>7</v>
      </c>
      <c r="C17" s="9" t="s">
        <v>46</v>
      </c>
      <c r="D17" s="9">
        <v>43.3</v>
      </c>
      <c r="E17" s="9">
        <v>45</v>
      </c>
      <c r="F17" s="9">
        <v>1.7</v>
      </c>
      <c r="G17" s="11">
        <v>1</v>
      </c>
      <c r="H17" s="11">
        <v>89.1</v>
      </c>
      <c r="I17" s="11">
        <v>4.2</v>
      </c>
      <c r="J17" s="14">
        <v>5.7000000000000028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30">
      <c r="A18" s="1">
        <v>16</v>
      </c>
      <c r="B18" s="9" t="s">
        <v>7</v>
      </c>
      <c r="C18" s="9" t="s">
        <v>47</v>
      </c>
      <c r="D18" s="9">
        <v>45</v>
      </c>
      <c r="E18" s="9">
        <v>46.5</v>
      </c>
      <c r="F18" s="9">
        <v>1.5</v>
      </c>
      <c r="G18" s="11">
        <v>4.7</v>
      </c>
      <c r="H18" s="11">
        <v>83.1</v>
      </c>
      <c r="I18" s="11">
        <v>7.3</v>
      </c>
      <c r="J18" s="14">
        <v>4.9000000000000057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30">
      <c r="A19" s="1">
        <v>17</v>
      </c>
      <c r="B19" s="9" t="s">
        <v>7</v>
      </c>
      <c r="C19" s="9" t="s">
        <v>48</v>
      </c>
      <c r="D19" s="9">
        <v>46.5</v>
      </c>
      <c r="E19" s="9">
        <v>48</v>
      </c>
      <c r="F19" s="9">
        <v>1.5</v>
      </c>
      <c r="G19" s="11">
        <v>1.2</v>
      </c>
      <c r="H19" s="11">
        <v>89.3</v>
      </c>
      <c r="I19" s="11">
        <v>4.2</v>
      </c>
      <c r="J19" s="14">
        <v>5.2999999999999972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30">
      <c r="A20" s="1">
        <v>18</v>
      </c>
      <c r="B20" s="9" t="s">
        <v>7</v>
      </c>
      <c r="C20" s="9" t="s">
        <v>49</v>
      </c>
      <c r="D20" s="9">
        <v>48</v>
      </c>
      <c r="E20" s="9">
        <v>49.2</v>
      </c>
      <c r="F20" s="9">
        <v>1.2</v>
      </c>
      <c r="G20" s="11">
        <v>0.6</v>
      </c>
      <c r="H20" s="11">
        <v>92.9</v>
      </c>
      <c r="I20" s="11">
        <v>5.0999999999999996</v>
      </c>
      <c r="J20" s="14">
        <v>1.4000000000000057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30">
      <c r="A21" s="1">
        <v>19</v>
      </c>
      <c r="B21" s="9" t="s">
        <v>7</v>
      </c>
      <c r="C21" s="9" t="s">
        <v>50</v>
      </c>
      <c r="D21" s="9">
        <v>49.2</v>
      </c>
      <c r="E21" s="9">
        <v>50.4</v>
      </c>
      <c r="F21" s="9">
        <v>1.2</v>
      </c>
      <c r="G21" s="11">
        <v>0.7</v>
      </c>
      <c r="H21" s="11">
        <v>89.2</v>
      </c>
      <c r="I21" s="11">
        <v>7.2</v>
      </c>
      <c r="J21" s="14">
        <v>2.8999999999999915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30">
      <c r="A22" s="1">
        <v>20</v>
      </c>
      <c r="B22" s="9" t="s">
        <v>8</v>
      </c>
      <c r="C22" s="9" t="s">
        <v>51</v>
      </c>
      <c r="D22" s="10">
        <v>75</v>
      </c>
      <c r="E22" s="10">
        <v>76</v>
      </c>
      <c r="F22" s="10">
        <f>E22-D22</f>
        <v>1</v>
      </c>
      <c r="G22" s="12">
        <v>1.3</v>
      </c>
      <c r="H22" s="12">
        <v>73.400000000000006</v>
      </c>
      <c r="I22" s="12">
        <v>25.1</v>
      </c>
      <c r="J22" s="14">
        <v>0.19999999999999574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30">
      <c r="A23" s="1">
        <v>21</v>
      </c>
      <c r="B23" s="9" t="s">
        <v>8</v>
      </c>
      <c r="C23" s="9" t="s">
        <v>52</v>
      </c>
      <c r="D23" s="9">
        <v>76</v>
      </c>
      <c r="E23" s="9">
        <v>77</v>
      </c>
      <c r="F23" s="9">
        <f t="shared" ref="F23:F65" si="0">E23-D23</f>
        <v>1</v>
      </c>
      <c r="G23" s="12">
        <v>1.7</v>
      </c>
      <c r="H23" s="12">
        <v>94.1</v>
      </c>
      <c r="I23" s="12">
        <v>4</v>
      </c>
      <c r="J23" s="14">
        <v>0.20000000000000284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30">
      <c r="A24" s="1">
        <v>22</v>
      </c>
      <c r="B24" s="9" t="s">
        <v>8</v>
      </c>
      <c r="C24" s="9" t="s">
        <v>53</v>
      </c>
      <c r="D24" s="9">
        <v>77</v>
      </c>
      <c r="E24" s="9">
        <v>78</v>
      </c>
      <c r="F24" s="9">
        <f t="shared" si="0"/>
        <v>1</v>
      </c>
      <c r="G24" s="12">
        <v>1.5</v>
      </c>
      <c r="H24" s="12">
        <v>90.1</v>
      </c>
      <c r="I24" s="12">
        <v>8.1999999999999993</v>
      </c>
      <c r="J24" s="14">
        <v>0.20000000000000639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30">
      <c r="A25" s="1">
        <v>23</v>
      </c>
      <c r="B25" s="9" t="s">
        <v>8</v>
      </c>
      <c r="C25" s="9" t="s">
        <v>54</v>
      </c>
      <c r="D25" s="9">
        <v>95</v>
      </c>
      <c r="E25" s="9">
        <v>96</v>
      </c>
      <c r="F25" s="9">
        <f t="shared" si="0"/>
        <v>1</v>
      </c>
      <c r="G25" s="12">
        <v>2.8</v>
      </c>
      <c r="H25" s="12">
        <v>89.6</v>
      </c>
      <c r="I25" s="12">
        <v>6.9</v>
      </c>
      <c r="J25" s="14">
        <v>0.70000000000000817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>
        <f>SUMPRODUCT(F13:F25,G13:G25/SUM(F13:F25))</f>
        <v>1.578616352201258</v>
      </c>
      <c r="Z25" s="2">
        <f>SUMPRODUCT(G13:G25,H13:H25/SUM(G13:G25))</f>
        <v>87.629756097560971</v>
      </c>
      <c r="AA25" s="2">
        <f>SUMPRODUCT(H13:H25,I13:I25/SUM(H13:H25))</f>
        <v>6.9953134510042601</v>
      </c>
      <c r="AB25" s="2">
        <f>SUMPRODUCT(I13:I25,J13:J25/SUM(I13:I25))</f>
        <v>2.0894179894179903</v>
      </c>
      <c r="AC25" s="2" t="e">
        <f>SUMPRODUCT(J13:J25,#REF!/SUM(J13:J25))</f>
        <v>#REF!</v>
      </c>
      <c r="AD25" s="2" t="e">
        <f>SUMPRODUCT(#REF!,#REF!/SUM(#REF!))</f>
        <v>#REF!</v>
      </c>
    </row>
    <row r="26" spans="1:30">
      <c r="A26" s="1">
        <v>24</v>
      </c>
      <c r="B26" s="9" t="s">
        <v>8</v>
      </c>
      <c r="C26" s="9" t="s">
        <v>55</v>
      </c>
      <c r="D26" s="9">
        <v>74</v>
      </c>
      <c r="E26" s="9">
        <v>75</v>
      </c>
      <c r="F26" s="9">
        <f t="shared" si="0"/>
        <v>1</v>
      </c>
      <c r="G26" s="12">
        <v>1.1000000000000001</v>
      </c>
      <c r="H26" s="12">
        <v>61.7</v>
      </c>
      <c r="I26" s="12">
        <v>37</v>
      </c>
      <c r="J26" s="14">
        <v>0.20000000000000284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5">
        <v>25.036999999999999</v>
      </c>
      <c r="Z26" s="5">
        <v>23.486999999999998</v>
      </c>
      <c r="AA26" s="5">
        <v>0.49299999999999999</v>
      </c>
      <c r="AB26" s="5">
        <v>23.105</v>
      </c>
      <c r="AC26" s="5">
        <v>19.559999999999999</v>
      </c>
      <c r="AD26" s="5">
        <v>28.17</v>
      </c>
    </row>
    <row r="27" spans="1:30">
      <c r="A27" s="1">
        <v>25</v>
      </c>
      <c r="B27" s="9" t="s">
        <v>8</v>
      </c>
      <c r="C27" s="9" t="s">
        <v>56</v>
      </c>
      <c r="D27" s="9">
        <v>94</v>
      </c>
      <c r="E27" s="9">
        <v>95</v>
      </c>
      <c r="F27" s="9">
        <f t="shared" si="0"/>
        <v>1</v>
      </c>
      <c r="G27" s="12">
        <v>3.3</v>
      </c>
      <c r="H27" s="12">
        <v>90.6</v>
      </c>
      <c r="I27" s="12">
        <v>5.9</v>
      </c>
      <c r="J27" s="14">
        <v>0.20000000000000817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30">
      <c r="A28" s="1">
        <v>26</v>
      </c>
      <c r="B28" s="9" t="s">
        <v>8</v>
      </c>
      <c r="C28" s="9" t="s">
        <v>57</v>
      </c>
      <c r="D28" s="9">
        <v>96</v>
      </c>
      <c r="E28" s="9">
        <v>97</v>
      </c>
      <c r="F28" s="9">
        <f t="shared" si="0"/>
        <v>1</v>
      </c>
      <c r="G28" s="12">
        <v>2.2000000000000002</v>
      </c>
      <c r="H28" s="12">
        <v>80.599999999999994</v>
      </c>
      <c r="I28" s="12">
        <v>17</v>
      </c>
      <c r="J28" s="14">
        <v>0.20000000000000284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30">
      <c r="A29" s="1">
        <v>27</v>
      </c>
      <c r="B29" s="9" t="s">
        <v>9</v>
      </c>
      <c r="C29" s="9" t="s">
        <v>10</v>
      </c>
      <c r="D29" s="9">
        <v>6</v>
      </c>
      <c r="E29" s="9">
        <v>7</v>
      </c>
      <c r="F29" s="9">
        <f t="shared" si="0"/>
        <v>1</v>
      </c>
      <c r="G29" s="12">
        <v>4.3739065233691736</v>
      </c>
      <c r="H29" s="12">
        <v>90.052486878280305</v>
      </c>
      <c r="I29" s="12">
        <v>5.2236440889777702</v>
      </c>
      <c r="J29" s="14">
        <v>0.34996250937275253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>
        <f>SUMPRODUCT(F27:F29,G27:G29/SUM(F27:F29))</f>
        <v>3.2913021744563911</v>
      </c>
      <c r="Z29" s="2">
        <f>SUMPRODUCT(G27:G29,H27:H29/SUM(G27:G29))</f>
        <v>88.12936984394338</v>
      </c>
      <c r="AA29" s="2">
        <f>SUMPRODUCT(H27:H29,I27:I29/SUM(H27:H29))</f>
        <v>9.0913666283531906</v>
      </c>
      <c r="AB29" s="2">
        <f>SUMPRODUCT(I27:I29,J27:J29/SUM(I27:I29))</f>
        <v>0.22785381486037082</v>
      </c>
      <c r="AC29" s="2" t="e">
        <f>SUMPRODUCT(J27:J29,#REF!/SUM(J27:J29))</f>
        <v>#REF!</v>
      </c>
      <c r="AD29" s="2" t="e">
        <f>SUMPRODUCT(#REF!,#REF!/SUM(#REF!))</f>
        <v>#REF!</v>
      </c>
    </row>
    <row r="30" spans="1:30">
      <c r="A30" s="1">
        <v>28</v>
      </c>
      <c r="B30" s="9" t="s">
        <v>9</v>
      </c>
      <c r="C30" s="9" t="s">
        <v>11</v>
      </c>
      <c r="D30" s="9">
        <v>7</v>
      </c>
      <c r="E30" s="9">
        <v>8</v>
      </c>
      <c r="F30" s="9">
        <f t="shared" si="0"/>
        <v>1</v>
      </c>
      <c r="G30" s="12">
        <v>5.1406649616366593</v>
      </c>
      <c r="H30" s="12">
        <v>89.130434782608589</v>
      </c>
      <c r="I30" s="12">
        <v>5.42429667519212</v>
      </c>
      <c r="J30" s="14">
        <v>0.30460358056263193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30">
      <c r="A31" s="1">
        <v>29</v>
      </c>
      <c r="B31" s="9" t="s">
        <v>9</v>
      </c>
      <c r="C31" s="9" t="s">
        <v>12</v>
      </c>
      <c r="D31" s="9">
        <v>8</v>
      </c>
      <c r="E31" s="9">
        <v>9</v>
      </c>
      <c r="F31" s="9">
        <f t="shared" si="0"/>
        <v>1</v>
      </c>
      <c r="G31" s="12">
        <v>3.7254326782049234</v>
      </c>
      <c r="H31" s="12">
        <v>91.434438251686629</v>
      </c>
      <c r="I31" s="12">
        <v>4.6694631856848003</v>
      </c>
      <c r="J31" s="14">
        <v>0.17066588442364594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>
        <f>SUMPRODUCT($F30:$F31,G30:G31/SUM($F30:$F31))</f>
        <v>4.4330488199207911</v>
      </c>
      <c r="Z31" s="2">
        <f>SUMPRODUCT($F30:$F31,H30:H31/SUM($F30:$F31))</f>
        <v>90.282436517147602</v>
      </c>
      <c r="AA31" s="2">
        <f>SUMPRODUCT($F30:$F31,I30:I31/SUM($F30:$F31))</f>
        <v>5.0468799304384602</v>
      </c>
      <c r="AB31" s="2">
        <f>SUMPRODUCT($F30:$F31,J30:J31/SUM($F30:$F31))</f>
        <v>0.23763473249313893</v>
      </c>
      <c r="AC31" s="2" t="e">
        <f>SUMPRODUCT($F30:$F31,#REF!/SUM($F30:$F31))</f>
        <v>#REF!</v>
      </c>
      <c r="AD31" s="2" t="e">
        <f>SUMPRODUCT($F30:$F31,#REF!/SUM($F30:$F31))</f>
        <v>#REF!</v>
      </c>
    </row>
    <row r="32" spans="1:30">
      <c r="A32" s="1">
        <v>30</v>
      </c>
      <c r="B32" s="9" t="s">
        <v>9</v>
      </c>
      <c r="C32" s="9" t="s">
        <v>13</v>
      </c>
      <c r="D32" s="9">
        <v>9</v>
      </c>
      <c r="E32" s="9">
        <v>10</v>
      </c>
      <c r="F32" s="9">
        <f t="shared" si="0"/>
        <v>1</v>
      </c>
      <c r="G32" s="12">
        <v>3.6281859070465448</v>
      </c>
      <c r="H32" s="12">
        <v>85.577211394302893</v>
      </c>
      <c r="I32" s="12">
        <v>10.644527736132</v>
      </c>
      <c r="J32" s="14">
        <v>0.15007496251856445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30">
      <c r="A33" s="1">
        <v>31</v>
      </c>
      <c r="B33" s="9" t="s">
        <v>9</v>
      </c>
      <c r="C33" s="9" t="s">
        <v>14</v>
      </c>
      <c r="D33" s="9">
        <v>10</v>
      </c>
      <c r="E33" s="9">
        <v>11</v>
      </c>
      <c r="F33" s="9">
        <f t="shared" si="0"/>
        <v>1</v>
      </c>
      <c r="G33" s="12">
        <v>4.8027904480815735</v>
      </c>
      <c r="H33" s="12">
        <v>88.435739200429325</v>
      </c>
      <c r="I33" s="12">
        <v>6.5956265092566699</v>
      </c>
      <c r="J33" s="14">
        <v>0.16584384223243909</v>
      </c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30">
      <c r="A34" s="1">
        <v>32</v>
      </c>
      <c r="B34" s="9" t="s">
        <v>9</v>
      </c>
      <c r="C34" s="9" t="s">
        <v>15</v>
      </c>
      <c r="D34" s="9">
        <v>11</v>
      </c>
      <c r="E34" s="9">
        <v>12</v>
      </c>
      <c r="F34" s="9">
        <f t="shared" si="0"/>
        <v>1</v>
      </c>
      <c r="G34" s="12">
        <v>1.2532252119425265</v>
      </c>
      <c r="H34" s="12">
        <v>93.309988942130687</v>
      </c>
      <c r="I34" s="12">
        <v>5.2763730187982496</v>
      </c>
      <c r="J34" s="14">
        <v>0.16041282712854255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30">
      <c r="A35" s="1">
        <v>33</v>
      </c>
      <c r="B35" s="9" t="s">
        <v>9</v>
      </c>
      <c r="C35" s="9" t="s">
        <v>16</v>
      </c>
      <c r="D35" s="9">
        <v>12</v>
      </c>
      <c r="E35" s="9">
        <v>13</v>
      </c>
      <c r="F35" s="9">
        <f t="shared" si="0"/>
        <v>1</v>
      </c>
      <c r="G35" s="12">
        <v>0.75201760821704522</v>
      </c>
      <c r="H35" s="12">
        <v>91.379310344827786</v>
      </c>
      <c r="I35" s="12">
        <v>5.7593543653704478</v>
      </c>
      <c r="J35" s="14">
        <v>2.109317681584721</v>
      </c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>
        <f>SUMPRODUCT($F33:$F35,G33:G35/SUM($F33:$F35))</f>
        <v>2.2693444227470487</v>
      </c>
      <c r="Z35" s="2">
        <f>SUMPRODUCT($F33:$F35,H33:H35/SUM($F33:$F35))</f>
        <v>91.041679495795933</v>
      </c>
      <c r="AA35" s="2">
        <f>SUMPRODUCT($F33:$F35,I33:I35/SUM($F33:$F35))</f>
        <v>5.8771179644751221</v>
      </c>
      <c r="AB35" s="2">
        <f>SUMPRODUCT($F33:$F35,J33:J35/SUM($F33:$F35))</f>
        <v>0.8118581169819008</v>
      </c>
      <c r="AC35" s="2" t="e">
        <f>SUMPRODUCT($F33:$F35,#REF!/SUM($F33:$F35))</f>
        <v>#REF!</v>
      </c>
      <c r="AD35" s="2" t="e">
        <f>SUMPRODUCT($F33:$F35,#REF!/SUM($F33:$F35))</f>
        <v>#REF!</v>
      </c>
    </row>
    <row r="36" spans="1:30">
      <c r="A36" s="1">
        <v>34</v>
      </c>
      <c r="B36" s="9" t="s">
        <v>9</v>
      </c>
      <c r="C36" s="9" t="s">
        <v>17</v>
      </c>
      <c r="D36" s="9">
        <v>13</v>
      </c>
      <c r="E36" s="9">
        <v>14</v>
      </c>
      <c r="F36" s="9">
        <f t="shared" si="0"/>
        <v>1</v>
      </c>
      <c r="G36" s="12">
        <v>0.75483091787438017</v>
      </c>
      <c r="H36" s="12">
        <v>94.00664251207732</v>
      </c>
      <c r="I36" s="12">
        <v>4.86111111111118</v>
      </c>
      <c r="J36" s="14">
        <v>0.37741545893711326</v>
      </c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30">
      <c r="A37" s="1">
        <v>35</v>
      </c>
      <c r="B37" s="9" t="s">
        <v>9</v>
      </c>
      <c r="C37" s="9" t="s">
        <v>18</v>
      </c>
      <c r="D37" s="9">
        <v>14</v>
      </c>
      <c r="E37" s="9">
        <v>15</v>
      </c>
      <c r="F37" s="9">
        <f t="shared" si="0"/>
        <v>1</v>
      </c>
      <c r="G37" s="12">
        <v>0.97045503558338941</v>
      </c>
      <c r="H37" s="12">
        <v>94.177269786500048</v>
      </c>
      <c r="I37" s="12">
        <v>4.6091438430018501</v>
      </c>
      <c r="J37" s="14">
        <v>0.24313133491471728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30">
      <c r="A38" s="1">
        <v>36</v>
      </c>
      <c r="B38" s="9" t="s">
        <v>9</v>
      </c>
      <c r="C38" s="9" t="s">
        <v>58</v>
      </c>
      <c r="D38" s="9">
        <v>15</v>
      </c>
      <c r="E38" s="9">
        <v>16.5</v>
      </c>
      <c r="F38" s="9">
        <f t="shared" si="0"/>
        <v>1.5</v>
      </c>
      <c r="G38" s="12">
        <v>0.76085076949656405</v>
      </c>
      <c r="H38" s="12">
        <v>94.985301746498379</v>
      </c>
      <c r="I38" s="12">
        <v>2.265260245547545</v>
      </c>
      <c r="J38" s="14">
        <v>1.9885872384575047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30">
      <c r="A39" s="1">
        <v>37</v>
      </c>
      <c r="B39" s="9" t="s">
        <v>9</v>
      </c>
      <c r="C39" s="9" t="s">
        <v>59</v>
      </c>
      <c r="D39" s="9">
        <v>16.5</v>
      </c>
      <c r="E39" s="9">
        <v>18</v>
      </c>
      <c r="F39" s="9">
        <f t="shared" si="0"/>
        <v>1.5</v>
      </c>
      <c r="G39" s="12">
        <v>0.42918454935626255</v>
      </c>
      <c r="H39" s="12">
        <v>93.932891143191497</v>
      </c>
      <c r="I39" s="12">
        <v>4.1357783847054881</v>
      </c>
      <c r="J39" s="14">
        <v>1.5021459227467497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>
        <f>SUMPRODUCT($F37:$F39,G37:G39/SUM($F37:$F39))</f>
        <v>0.68887700346565739</v>
      </c>
      <c r="Z39" s="2">
        <f>SUMPRODUCT($F37:$F39,H37:H39/SUM($F37:$F39))</f>
        <v>94.388639780258714</v>
      </c>
      <c r="AA39" s="2">
        <f>SUMPRODUCT($F37:$F39,I37:I39/SUM($F37:$F39))</f>
        <v>3.5526754470953499</v>
      </c>
      <c r="AB39" s="2">
        <f>SUMPRODUCT($F37:$F39,J37:J39/SUM($F37:$F39))</f>
        <v>1.3698077691802748</v>
      </c>
      <c r="AC39" s="2" t="e">
        <f>SUMPRODUCT($F37:$F39,#REF!/SUM($F37:$F39))</f>
        <v>#REF!</v>
      </c>
      <c r="AD39" s="2" t="e">
        <f>SUMPRODUCT($F37:$F39,#REF!/SUM($F37:$F39))</f>
        <v>#REF!</v>
      </c>
    </row>
    <row r="40" spans="1:30">
      <c r="A40" s="1">
        <v>38</v>
      </c>
      <c r="B40" s="9" t="s">
        <v>9</v>
      </c>
      <c r="C40" s="9" t="s">
        <v>19</v>
      </c>
      <c r="D40" s="9">
        <v>18</v>
      </c>
      <c r="E40" s="9">
        <v>19.5</v>
      </c>
      <c r="F40" s="9">
        <f t="shared" si="0"/>
        <v>1.5</v>
      </c>
      <c r="G40" s="12">
        <v>4.3467208947636315</v>
      </c>
      <c r="H40" s="12">
        <v>87.697000508388399</v>
      </c>
      <c r="I40" s="12">
        <v>6.1514997458056868</v>
      </c>
      <c r="J40" s="14">
        <v>1.8047788510422791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30">
      <c r="A41" s="1">
        <v>39</v>
      </c>
      <c r="B41" s="9" t="s">
        <v>9</v>
      </c>
      <c r="C41" s="9" t="s">
        <v>20</v>
      </c>
      <c r="D41" s="9">
        <v>19.5</v>
      </c>
      <c r="E41" s="9">
        <v>20.5</v>
      </c>
      <c r="F41" s="9">
        <f t="shared" si="0"/>
        <v>1</v>
      </c>
      <c r="G41" s="12">
        <v>5.1690821256038353</v>
      </c>
      <c r="H41" s="12">
        <v>88.599033816425077</v>
      </c>
      <c r="I41" s="12">
        <v>5.628019323671686</v>
      </c>
      <c r="J41" s="14">
        <v>0.60386473429940057</v>
      </c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30">
      <c r="A42" s="1">
        <v>40</v>
      </c>
      <c r="B42" s="9" t="s">
        <v>9</v>
      </c>
      <c r="C42" s="9" t="s">
        <v>21</v>
      </c>
      <c r="D42" s="9">
        <v>20.5</v>
      </c>
      <c r="E42" s="9">
        <v>21.5</v>
      </c>
      <c r="F42" s="9">
        <f t="shared" si="0"/>
        <v>1</v>
      </c>
      <c r="G42" s="12">
        <v>5.4509632224169273</v>
      </c>
      <c r="H42" s="12">
        <v>90.893169877407914</v>
      </c>
      <c r="I42" s="12">
        <v>3.4593695271453799</v>
      </c>
      <c r="J42" s="14">
        <v>0.19649737302977544</v>
      </c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30">
      <c r="A43" s="1">
        <v>41</v>
      </c>
      <c r="B43" s="9" t="s">
        <v>22</v>
      </c>
      <c r="C43" s="9" t="s">
        <v>23</v>
      </c>
      <c r="D43" s="9">
        <f>E42</f>
        <v>21.5</v>
      </c>
      <c r="E43" s="9">
        <v>22</v>
      </c>
      <c r="F43" s="9">
        <f t="shared" si="0"/>
        <v>0.5</v>
      </c>
      <c r="G43" s="12">
        <v>5.5181347150259308</v>
      </c>
      <c r="H43" s="12">
        <v>81.99481865284983</v>
      </c>
      <c r="I43" s="12">
        <v>12.320207253886</v>
      </c>
      <c r="J43" s="14">
        <v>0.16683937823823314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5">
        <f>SUMPRODUCT($F40:$F43,G40:G43/SUM($F40:$F43))</f>
        <v>4.9747985119197935</v>
      </c>
      <c r="Z43" s="5">
        <f>SUMPRODUCT($F40:$F43,H40:H43/SUM($F40:$F43))</f>
        <v>88.008778445710135</v>
      </c>
      <c r="AA43" s="5">
        <f>SUMPRODUCT($F40:$F43,I40:I43/SUM($F40:$F43))</f>
        <v>6.1186855241171489</v>
      </c>
      <c r="AB43" s="5">
        <f>SUMPRODUCT($F40:$F43,J40:J43/SUM($F40:$F43))</f>
        <v>0.8977375182529278</v>
      </c>
      <c r="AC43" s="5" t="e">
        <f>SUMPRODUCT($F40:$F43,#REF!/SUM($F40:$F43))</f>
        <v>#REF!</v>
      </c>
      <c r="AD43" s="5" t="e">
        <f>SUMPRODUCT($F40:$F43,#REF!/SUM($F40:$F43))</f>
        <v>#REF!</v>
      </c>
    </row>
    <row r="44" spans="1:30">
      <c r="A44" s="1">
        <v>42</v>
      </c>
      <c r="B44" s="9" t="s">
        <v>22</v>
      </c>
      <c r="C44" s="9" t="s">
        <v>24</v>
      </c>
      <c r="D44" s="9">
        <f t="shared" ref="D44:D54" si="1">E43</f>
        <v>22</v>
      </c>
      <c r="E44" s="9">
        <v>23</v>
      </c>
      <c r="F44" s="9">
        <f t="shared" si="0"/>
        <v>1</v>
      </c>
      <c r="G44" s="12">
        <v>7.2082124525774258</v>
      </c>
      <c r="H44" s="12">
        <v>83.4188797143496</v>
      </c>
      <c r="I44" s="12">
        <v>9.1844900691811198</v>
      </c>
      <c r="J44" s="14">
        <v>0.18841776389185227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30">
      <c r="A45" s="1">
        <v>43</v>
      </c>
      <c r="B45" s="9" t="s">
        <v>22</v>
      </c>
      <c r="C45" s="9" t="s">
        <v>60</v>
      </c>
      <c r="D45" s="9">
        <v>25</v>
      </c>
      <c r="E45" s="9">
        <v>26</v>
      </c>
      <c r="F45" s="9">
        <f t="shared" si="0"/>
        <v>1</v>
      </c>
      <c r="G45" s="12">
        <v>1.894849212703352</v>
      </c>
      <c r="H45" s="12">
        <v>87.483319989325011</v>
      </c>
      <c r="I45" s="12">
        <v>8.4334133973843795</v>
      </c>
      <c r="J45" s="14">
        <v>2.1884174005872605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30">
      <c r="A46" s="1">
        <v>44</v>
      </c>
      <c r="B46" s="9" t="s">
        <v>22</v>
      </c>
      <c r="C46" s="9" t="s">
        <v>61</v>
      </c>
      <c r="D46" s="9">
        <f t="shared" si="1"/>
        <v>26</v>
      </c>
      <c r="E46" s="9">
        <v>27</v>
      </c>
      <c r="F46" s="9">
        <f t="shared" si="0"/>
        <v>1</v>
      </c>
      <c r="G46" s="12">
        <v>1.6930638995084</v>
      </c>
      <c r="H46" s="12">
        <v>88.640087383943239</v>
      </c>
      <c r="I46" s="12">
        <v>9.5122337520482105</v>
      </c>
      <c r="J46" s="14">
        <v>0.15461496450014778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>
        <f>SUMPRODUCT($F45:$F46,G45:G46/SUM($F45:$F46))</f>
        <v>1.7939565561058761</v>
      </c>
      <c r="Z46" s="2">
        <f>SUMPRODUCT($F45:$F46,H45:H46/SUM($F45:$F46))</f>
        <v>88.061703686634132</v>
      </c>
      <c r="AA46" s="2">
        <f>SUMPRODUCT($F45:$F46,I45:I46/SUM($F45:$F46))</f>
        <v>8.9728235747162941</v>
      </c>
      <c r="AB46" s="2">
        <f>SUMPRODUCT($F45:$F46,J45:J46/SUM($F45:$F46))</f>
        <v>1.1715161825437042</v>
      </c>
      <c r="AC46" s="2" t="e">
        <f>SUMPRODUCT($F45:$F46,#REF!/SUM($F45:$F46))</f>
        <v>#REF!</v>
      </c>
      <c r="AD46" s="2" t="e">
        <f>SUMPRODUCT($F45:$F46,#REF!/SUM($F45:$F46))</f>
        <v>#REF!</v>
      </c>
    </row>
    <row r="47" spans="1:30">
      <c r="A47" s="1">
        <v>45</v>
      </c>
      <c r="B47" s="9" t="s">
        <v>22</v>
      </c>
      <c r="C47" s="9" t="s">
        <v>62</v>
      </c>
      <c r="D47" s="9">
        <f t="shared" si="1"/>
        <v>27</v>
      </c>
      <c r="E47" s="9">
        <v>28</v>
      </c>
      <c r="F47" s="9">
        <f t="shared" si="0"/>
        <v>1</v>
      </c>
      <c r="G47" s="12">
        <v>5.2787503366551363</v>
      </c>
      <c r="H47" s="12">
        <v>85.402639375168363</v>
      </c>
      <c r="I47" s="12">
        <v>9.1148666846216795</v>
      </c>
      <c r="J47" s="14">
        <v>0.20374360355482146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30">
      <c r="A48" s="1">
        <v>46</v>
      </c>
      <c r="B48" s="9" t="s">
        <v>22</v>
      </c>
      <c r="C48" s="9" t="s">
        <v>63</v>
      </c>
      <c r="D48" s="9">
        <f t="shared" si="1"/>
        <v>28</v>
      </c>
      <c r="E48" s="9">
        <v>29</v>
      </c>
      <c r="F48" s="9">
        <f t="shared" si="0"/>
        <v>1</v>
      </c>
      <c r="G48" s="12">
        <v>4.4979554747841899</v>
      </c>
      <c r="H48" s="12">
        <v>78.350749659245452</v>
      </c>
      <c r="I48" s="12">
        <v>16.242616992276286</v>
      </c>
      <c r="J48" s="14">
        <v>0.90867787369407083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5">
        <f>SUMPRODUCT($F47:$F48,G47:G48/SUM($F47:$F48))</f>
        <v>4.8883529057196631</v>
      </c>
      <c r="Z48" s="5">
        <f>SUMPRODUCT($F47:$F48,H47:H48/SUM($F47:$F48))</f>
        <v>81.876694517206914</v>
      </c>
      <c r="AA48" s="5">
        <f>SUMPRODUCT($F47:$F48,I47:I48/SUM($F47:$F48))</f>
        <v>12.678741838448982</v>
      </c>
      <c r="AB48" s="5">
        <f>SUMPRODUCT($F47:$F48,J47:J48/SUM($F47:$F48))</f>
        <v>0.55621073862444614</v>
      </c>
      <c r="AC48" s="5" t="e">
        <f>SUMPRODUCT($F47:$F48,#REF!/SUM($F47:$F48))</f>
        <v>#REF!</v>
      </c>
      <c r="AD48" s="5" t="e">
        <f>SUMPRODUCT($F47:$F48,#REF!/SUM($F47:$F48))</f>
        <v>#REF!</v>
      </c>
    </row>
    <row r="49" spans="1:30">
      <c r="A49" s="1">
        <v>47</v>
      </c>
      <c r="B49" s="9" t="s">
        <v>22</v>
      </c>
      <c r="C49" s="9" t="s">
        <v>64</v>
      </c>
      <c r="D49" s="9">
        <f t="shared" si="1"/>
        <v>29</v>
      </c>
      <c r="E49" s="9">
        <v>30</v>
      </c>
      <c r="F49" s="9">
        <f t="shared" si="0"/>
        <v>1</v>
      </c>
      <c r="G49" s="12">
        <v>4.4393122915064298</v>
      </c>
      <c r="H49" s="12">
        <v>83.474467539132874</v>
      </c>
      <c r="I49" s="12">
        <v>9.468822170900518</v>
      </c>
      <c r="J49" s="14">
        <v>2.6173979984601825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30">
      <c r="A50" s="1">
        <v>48</v>
      </c>
      <c r="B50" s="9" t="s">
        <v>22</v>
      </c>
      <c r="C50" s="9" t="s">
        <v>65</v>
      </c>
      <c r="D50" s="9">
        <f t="shared" si="1"/>
        <v>30</v>
      </c>
      <c r="E50" s="9">
        <v>31</v>
      </c>
      <c r="F50" s="9">
        <f t="shared" si="0"/>
        <v>1</v>
      </c>
      <c r="G50" s="12">
        <v>3.4216335540837575</v>
      </c>
      <c r="H50" s="12">
        <v>82.759381898454905</v>
      </c>
      <c r="I50" s="12">
        <v>11.677704194260734</v>
      </c>
      <c r="J50" s="14">
        <v>2.1412803532006066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>
        <f>SUMPRODUCT($F49:$F50,G49:G50/SUM($F49:$F50))</f>
        <v>3.9304729227950936</v>
      </c>
      <c r="Z50" s="2">
        <f>SUMPRODUCT($F49:$F50,H49:H50/SUM($F49:$F50))</f>
        <v>83.116924718793882</v>
      </c>
      <c r="AA50" s="2">
        <f>SUMPRODUCT($F49:$F50,I49:I50/SUM($F49:$F50))</f>
        <v>10.573263182580625</v>
      </c>
      <c r="AB50" s="2">
        <f>SUMPRODUCT($F49:$F50,J49:J50/SUM($F49:$F50))</f>
        <v>2.3793391758303946</v>
      </c>
      <c r="AC50" s="2" t="e">
        <f>SUMPRODUCT($F49:$F50,#REF!/SUM($F49:$F50))</f>
        <v>#REF!</v>
      </c>
      <c r="AD50" s="2" t="e">
        <f>SUMPRODUCT($F49:$F50,#REF!/SUM($F49:$F50))</f>
        <v>#REF!</v>
      </c>
    </row>
    <row r="51" spans="1:30">
      <c r="A51" s="1">
        <v>49</v>
      </c>
      <c r="B51" s="9" t="s">
        <v>22</v>
      </c>
      <c r="C51" s="9" t="s">
        <v>66</v>
      </c>
      <c r="D51" s="9">
        <f t="shared" si="1"/>
        <v>31</v>
      </c>
      <c r="E51" s="9">
        <v>32</v>
      </c>
      <c r="F51" s="9">
        <f t="shared" si="0"/>
        <v>1</v>
      </c>
      <c r="G51" s="12">
        <v>3.4975669099756286</v>
      </c>
      <c r="H51" s="12">
        <v>86.800486618004797</v>
      </c>
      <c r="I51" s="12">
        <v>7.9683698296835122</v>
      </c>
      <c r="J51" s="14">
        <v>1.7335766423360592</v>
      </c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30">
      <c r="A52" s="1">
        <v>50</v>
      </c>
      <c r="B52" s="9" t="s">
        <v>22</v>
      </c>
      <c r="C52" s="9" t="s">
        <v>67</v>
      </c>
      <c r="D52" s="9">
        <f t="shared" si="1"/>
        <v>32</v>
      </c>
      <c r="E52" s="9">
        <v>33</v>
      </c>
      <c r="F52" s="9">
        <f t="shared" si="0"/>
        <v>1</v>
      </c>
      <c r="G52" s="12">
        <v>3.385772913816699</v>
      </c>
      <c r="H52" s="12">
        <v>82.729138166894813</v>
      </c>
      <c r="I52" s="12">
        <v>9.336525307797352</v>
      </c>
      <c r="J52" s="14">
        <v>4.5485636114911401</v>
      </c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>
        <v>16.788</v>
      </c>
      <c r="Z52" s="2">
        <v>25.763999999999999</v>
      </c>
      <c r="AA52" s="2">
        <v>0.151</v>
      </c>
      <c r="AB52" s="2">
        <v>21.332000000000001</v>
      </c>
      <c r="AC52" s="2">
        <v>14.15</v>
      </c>
      <c r="AD52" s="2">
        <v>35.270000000000003</v>
      </c>
    </row>
    <row r="53" spans="1:30">
      <c r="A53" s="1">
        <v>51</v>
      </c>
      <c r="B53" s="9" t="s">
        <v>22</v>
      </c>
      <c r="C53" s="9" t="s">
        <v>68</v>
      </c>
      <c r="D53" s="9">
        <f t="shared" si="1"/>
        <v>33</v>
      </c>
      <c r="E53" s="9">
        <v>34</v>
      </c>
      <c r="F53" s="9">
        <f t="shared" si="0"/>
        <v>1</v>
      </c>
      <c r="G53" s="12">
        <v>1.3603973223928514</v>
      </c>
      <c r="H53" s="12">
        <v>93.67307277045974</v>
      </c>
      <c r="I53" s="12">
        <v>4.7665299071474099</v>
      </c>
      <c r="J53" s="14">
        <v>0.19999999999999396</v>
      </c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30">
      <c r="A54" s="1">
        <v>52</v>
      </c>
      <c r="B54" s="9" t="s">
        <v>22</v>
      </c>
      <c r="C54" s="9" t="s">
        <v>69</v>
      </c>
      <c r="D54" s="9">
        <f t="shared" si="1"/>
        <v>34</v>
      </c>
      <c r="E54" s="9">
        <v>35</v>
      </c>
      <c r="F54" s="9">
        <f t="shared" si="0"/>
        <v>1</v>
      </c>
      <c r="G54" s="12">
        <v>1.0620323437123813</v>
      </c>
      <c r="H54" s="12">
        <v>71.54236060825481</v>
      </c>
      <c r="I54" s="12">
        <v>24.668114892589827</v>
      </c>
      <c r="J54" s="14">
        <v>2.7274921554429881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30">
      <c r="A55" s="1">
        <v>53</v>
      </c>
      <c r="B55" s="9" t="s">
        <v>25</v>
      </c>
      <c r="C55" s="9" t="s">
        <v>70</v>
      </c>
      <c r="D55" s="9">
        <v>62.5</v>
      </c>
      <c r="E55" s="9">
        <v>63.5</v>
      </c>
      <c r="F55" s="9">
        <f t="shared" si="0"/>
        <v>1</v>
      </c>
      <c r="G55" s="12">
        <v>1.3276890513757749</v>
      </c>
      <c r="H55" s="12">
        <v>66.865499326534533</v>
      </c>
      <c r="I55" s="12">
        <v>17.259957667885416</v>
      </c>
      <c r="J55" s="14">
        <v>14.546853954204281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30">
      <c r="A56" s="1">
        <v>54</v>
      </c>
      <c r="B56" s="9" t="s">
        <v>25</v>
      </c>
      <c r="C56" s="9" t="s">
        <v>71</v>
      </c>
      <c r="D56" s="9">
        <v>66</v>
      </c>
      <c r="E56" s="9">
        <v>67</v>
      </c>
      <c r="F56" s="9">
        <f t="shared" si="0"/>
        <v>1</v>
      </c>
      <c r="G56" s="12">
        <v>5.543976656940429</v>
      </c>
      <c r="H56" s="12">
        <v>78.386827844935411</v>
      </c>
      <c r="I56" s="12">
        <v>15.8195081283869</v>
      </c>
      <c r="J56" s="14">
        <v>0.24968736973725925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30">
      <c r="A57" s="1">
        <v>55</v>
      </c>
      <c r="B57" s="9" t="s">
        <v>25</v>
      </c>
      <c r="C57" s="9" t="s">
        <v>72</v>
      </c>
      <c r="D57" s="9">
        <f t="shared" ref="D57:D65" si="2">E56</f>
        <v>67</v>
      </c>
      <c r="E57" s="9">
        <v>68</v>
      </c>
      <c r="F57" s="9">
        <f t="shared" si="0"/>
        <v>1</v>
      </c>
      <c r="G57" s="12">
        <v>1.0605391073794692</v>
      </c>
      <c r="H57" s="12">
        <v>87.914273088820238</v>
      </c>
      <c r="I57" s="12">
        <v>7.1586389748122006</v>
      </c>
      <c r="J57" s="14">
        <v>3.8665488289880923</v>
      </c>
    </row>
    <row r="58" spans="1:30">
      <c r="A58" s="1">
        <v>56</v>
      </c>
      <c r="B58" s="9" t="s">
        <v>25</v>
      </c>
      <c r="C58" s="9" t="s">
        <v>73</v>
      </c>
      <c r="D58" s="9">
        <f t="shared" si="2"/>
        <v>68</v>
      </c>
      <c r="E58" s="9">
        <v>69</v>
      </c>
      <c r="F58" s="9">
        <f t="shared" si="0"/>
        <v>1</v>
      </c>
      <c r="G58" s="12">
        <v>1.3646702047004937</v>
      </c>
      <c r="H58" s="12">
        <v>89.385898407884795</v>
      </c>
      <c r="I58" s="12">
        <v>5.0290624210259844</v>
      </c>
      <c r="J58" s="14">
        <v>4.2203689663887323</v>
      </c>
    </row>
    <row r="59" spans="1:30">
      <c r="A59" s="1">
        <v>57</v>
      </c>
      <c r="B59" s="9" t="s">
        <v>25</v>
      </c>
      <c r="C59" s="9" t="s">
        <v>74</v>
      </c>
      <c r="D59" s="9">
        <f t="shared" si="2"/>
        <v>69</v>
      </c>
      <c r="E59" s="9">
        <v>70</v>
      </c>
      <c r="F59" s="9">
        <f t="shared" si="0"/>
        <v>1</v>
      </c>
      <c r="G59" s="12">
        <v>2.2583310382815767</v>
      </c>
      <c r="H59" s="12">
        <v>87.331313687689061</v>
      </c>
      <c r="I59" s="12">
        <v>6.1966400440652123</v>
      </c>
      <c r="J59" s="14">
        <v>4.2137152299641443</v>
      </c>
    </row>
    <row r="60" spans="1:30">
      <c r="A60" s="1">
        <v>58</v>
      </c>
      <c r="B60" s="9" t="s">
        <v>25</v>
      </c>
      <c r="C60" s="9" t="s">
        <v>75</v>
      </c>
      <c r="D60" s="9">
        <f t="shared" si="2"/>
        <v>70</v>
      </c>
      <c r="E60" s="9">
        <v>71</v>
      </c>
      <c r="F60" s="9">
        <f t="shared" si="0"/>
        <v>1</v>
      </c>
      <c r="G60" s="12">
        <v>1.8283392585066565</v>
      </c>
      <c r="H60" s="12">
        <v>89.842559674962118</v>
      </c>
      <c r="I60" s="12">
        <v>5.0533265617064043</v>
      </c>
      <c r="J60" s="14">
        <v>3.2757745048248186</v>
      </c>
    </row>
    <row r="61" spans="1:30">
      <c r="A61" s="1">
        <v>59</v>
      </c>
      <c r="B61" s="9" t="s">
        <v>25</v>
      </c>
      <c r="C61" s="9" t="s">
        <v>76</v>
      </c>
      <c r="D61" s="9">
        <f t="shared" si="2"/>
        <v>71</v>
      </c>
      <c r="E61" s="9">
        <v>71.5</v>
      </c>
      <c r="F61" s="9">
        <f t="shared" si="0"/>
        <v>0.5</v>
      </c>
      <c r="G61" s="12">
        <v>3.1717380092830769</v>
      </c>
      <c r="H61" s="12">
        <v>84.914904589994933</v>
      </c>
      <c r="I61" s="12">
        <v>10.159876224858099</v>
      </c>
      <c r="J61" s="14">
        <v>1.7534811758638931</v>
      </c>
    </row>
    <row r="62" spans="1:30">
      <c r="A62" s="1">
        <v>60</v>
      </c>
      <c r="B62" s="9" t="s">
        <v>25</v>
      </c>
      <c r="C62" s="9" t="s">
        <v>77</v>
      </c>
      <c r="D62" s="9">
        <v>74</v>
      </c>
      <c r="E62" s="9">
        <v>75</v>
      </c>
      <c r="F62" s="9">
        <f t="shared" si="0"/>
        <v>1</v>
      </c>
      <c r="G62" s="12">
        <v>1.7853821833735968</v>
      </c>
      <c r="H62" s="12">
        <v>89.287706899758263</v>
      </c>
      <c r="I62" s="12">
        <v>8.7702250325459996</v>
      </c>
      <c r="J62" s="14">
        <v>0.15668588432213859</v>
      </c>
    </row>
    <row r="63" spans="1:30">
      <c r="A63" s="1">
        <v>61</v>
      </c>
      <c r="B63" s="9" t="s">
        <v>25</v>
      </c>
      <c r="C63" s="9" t="s">
        <v>78</v>
      </c>
      <c r="D63" s="9">
        <f t="shared" si="2"/>
        <v>75</v>
      </c>
      <c r="E63" s="9">
        <v>76</v>
      </c>
      <c r="F63" s="9">
        <f t="shared" si="0"/>
        <v>1</v>
      </c>
      <c r="G63" s="12">
        <v>0.94510355921972899</v>
      </c>
      <c r="H63" s="12">
        <v>97.328815604263198</v>
      </c>
      <c r="I63" s="12">
        <v>1.4733561230645</v>
      </c>
      <c r="J63" s="14">
        <v>0.2527247134525703</v>
      </c>
    </row>
    <row r="64" spans="1:30">
      <c r="A64" s="1">
        <v>62</v>
      </c>
      <c r="B64" s="9" t="s">
        <v>25</v>
      </c>
      <c r="C64" s="9" t="s">
        <v>79</v>
      </c>
      <c r="D64" s="9">
        <f t="shared" si="2"/>
        <v>76</v>
      </c>
      <c r="E64" s="9">
        <v>77</v>
      </c>
      <c r="F64" s="9">
        <f t="shared" si="0"/>
        <v>1</v>
      </c>
      <c r="G64" s="12">
        <v>0.5034160373967238</v>
      </c>
      <c r="H64" s="12">
        <v>96.148148148148195</v>
      </c>
      <c r="I64" s="12">
        <v>3.1588277597986201</v>
      </c>
      <c r="J64" s="14">
        <v>0.18960805465646668</v>
      </c>
    </row>
    <row r="65" spans="1:10">
      <c r="A65" s="1">
        <v>63</v>
      </c>
      <c r="B65" s="9" t="s">
        <v>25</v>
      </c>
      <c r="C65" s="9" t="s">
        <v>80</v>
      </c>
      <c r="D65" s="9">
        <f t="shared" si="2"/>
        <v>77</v>
      </c>
      <c r="E65" s="9">
        <v>78</v>
      </c>
      <c r="F65" s="9">
        <f t="shared" si="0"/>
        <v>1</v>
      </c>
      <c r="G65" s="12">
        <v>0.67656045395021436</v>
      </c>
      <c r="H65" s="12">
        <v>75.381929288520482</v>
      </c>
      <c r="I65" s="12">
        <v>14.600611086861537</v>
      </c>
      <c r="J65" s="14">
        <v>9.3408991706677647</v>
      </c>
    </row>
  </sheetData>
  <mergeCells count="1">
    <mergeCell ref="A1:J1"/>
  </mergeCells>
  <conditionalFormatting sqref="G1 G57:G1048576">
    <cfRule type="cellIs" dxfId="1" priority="4" operator="greaterThan">
      <formula>25</formula>
    </cfRule>
    <cfRule type="cellIs" dxfId="0" priority="5" operator="between">
      <formula>10</formula>
      <formula>25</formula>
    </cfRule>
  </conditionalFormatting>
  <printOptions horizontalCentered="1"/>
  <pageMargins left="0.511811023622047" right="0.31496062992126" top="1.31" bottom="0.55118110236220497" header="0.47244094488188998" footer="0.31496062992126"/>
  <pageSetup paperSize="9" orientation="portrait" r:id="rId1"/>
  <headerFooter>
    <oddHeader>&amp;R&amp;G
ANNEXURE-XV/&amp;P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2025-04-04T05:21:23Z</dcterms:modified>
</cp:coreProperties>
</file>