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-105" yWindow="-105" windowWidth="21795" windowHeight="12975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Sheet1!$A$2:$L$56</definedName>
    <definedName name="_xlnm.Print_Area" localSheetId="0">Sheet1!$A$1:$L$56</definedName>
    <definedName name="_xlnm.Print_Titles" localSheetId="0">Sheet1!$2:$2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56" i="1"/>
  <c r="F56" s="1"/>
  <c r="D55"/>
  <c r="F55" s="1"/>
  <c r="F54"/>
  <c r="D53"/>
  <c r="F53" s="1"/>
  <c r="D52"/>
  <c r="F52" s="1"/>
  <c r="D51"/>
  <c r="F51" s="1"/>
  <c r="D50"/>
  <c r="F50" s="1"/>
  <c r="F49"/>
  <c r="D48"/>
  <c r="F48" s="1"/>
  <c r="D47"/>
  <c r="F47" s="1"/>
  <c r="D46"/>
  <c r="F46" s="1"/>
  <c r="D45"/>
  <c r="F45" s="1"/>
  <c r="D44"/>
  <c r="F44" s="1"/>
  <c r="D43"/>
  <c r="F43" s="1"/>
  <c r="D42"/>
  <c r="F42" s="1"/>
  <c r="F41"/>
  <c r="F40"/>
  <c r="F39"/>
  <c r="F38"/>
  <c r="F37"/>
  <c r="F36"/>
  <c r="F35"/>
  <c r="F34"/>
  <c r="F33"/>
  <c r="F32"/>
  <c r="F31"/>
  <c r="F30"/>
  <c r="F29"/>
  <c r="F28"/>
  <c r="F27"/>
  <c r="F26"/>
  <c r="F25"/>
  <c r="F24"/>
  <c r="F23"/>
  <c r="F22"/>
  <c r="AB25"/>
  <c r="AC25"/>
  <c r="AD25"/>
  <c r="AE25"/>
  <c r="AF25"/>
  <c r="AB29"/>
  <c r="AC29"/>
  <c r="AD29"/>
  <c r="AE29"/>
  <c r="AF29"/>
  <c r="AD46" l="1"/>
  <c r="AB43"/>
  <c r="AD39"/>
  <c r="AF50"/>
  <c r="AE50"/>
  <c r="AB50"/>
  <c r="AA50"/>
  <c r="AF46"/>
  <c r="AE46"/>
  <c r="AB46"/>
  <c r="AA46"/>
  <c r="AC48"/>
  <c r="AC43"/>
  <c r="AE39"/>
  <c r="AA39"/>
  <c r="AC35"/>
  <c r="AE31"/>
  <c r="AA31"/>
  <c r="AC12"/>
  <c r="AE7"/>
  <c r="AA7"/>
  <c r="AD48"/>
  <c r="AD43"/>
  <c r="AF39"/>
  <c r="AB39"/>
  <c r="AD35"/>
  <c r="AF31"/>
  <c r="AB31"/>
  <c r="AD12"/>
  <c r="AF7"/>
  <c r="AB7"/>
  <c r="AC50"/>
  <c r="AE48"/>
  <c r="AA48"/>
  <c r="AC46"/>
  <c r="AE43"/>
  <c r="AA43"/>
  <c r="AC39"/>
  <c r="AE35"/>
  <c r="AA35"/>
  <c r="AC31"/>
  <c r="AE12"/>
  <c r="AA12"/>
  <c r="AC7"/>
  <c r="AD50"/>
  <c r="AF48"/>
  <c r="AB48"/>
  <c r="AF43"/>
  <c r="AF35"/>
  <c r="AB35"/>
  <c r="AD31"/>
  <c r="AF12"/>
  <c r="AB12"/>
  <c r="AD7"/>
  <c r="AA25" l="1"/>
  <c r="AA29" l="1"/>
</calcChain>
</file>

<file path=xl/sharedStrings.xml><?xml version="1.0" encoding="utf-8"?>
<sst xmlns="http://schemas.openxmlformats.org/spreadsheetml/2006/main" count="122" uniqueCount="75">
  <si>
    <t>Thickness (m)</t>
  </si>
  <si>
    <t>Mn
%</t>
  </si>
  <si>
    <r>
      <t>SiO</t>
    </r>
    <r>
      <rPr>
        <b/>
        <vertAlign val="subscript"/>
        <sz val="12"/>
        <color theme="1"/>
        <rFont val="Times New Roman"/>
        <family val="1"/>
      </rPr>
      <t xml:space="preserve">2
</t>
    </r>
    <r>
      <rPr>
        <b/>
        <sz val="12"/>
        <color theme="1"/>
        <rFont val="Times New Roman"/>
        <family val="1"/>
      </rPr>
      <t>%</t>
    </r>
  </si>
  <si>
    <r>
      <t>P</t>
    </r>
    <r>
      <rPr>
        <b/>
        <vertAlign val="subscript"/>
        <sz val="12"/>
        <color theme="1"/>
        <rFont val="Times New Roman"/>
        <family val="1"/>
      </rPr>
      <t>2</t>
    </r>
    <r>
      <rPr>
        <b/>
        <sz val="12"/>
        <color theme="1"/>
        <rFont val="Times New Roman"/>
        <family val="1"/>
      </rPr>
      <t>O</t>
    </r>
    <r>
      <rPr>
        <b/>
        <vertAlign val="subscript"/>
        <sz val="12"/>
        <color theme="1"/>
        <rFont val="Times New Roman"/>
        <family val="1"/>
      </rPr>
      <t xml:space="preserve">5
</t>
    </r>
    <r>
      <rPr>
        <b/>
        <sz val="12"/>
        <color theme="1"/>
        <rFont val="Times New Roman"/>
        <family val="1"/>
      </rPr>
      <t>%</t>
    </r>
  </si>
  <si>
    <r>
      <t>Fe</t>
    </r>
    <r>
      <rPr>
        <b/>
        <vertAlign val="subscript"/>
        <sz val="12"/>
        <color theme="1"/>
        <rFont val="Times New Roman"/>
        <family val="1"/>
      </rPr>
      <t>2</t>
    </r>
    <r>
      <rPr>
        <b/>
        <sz val="12"/>
        <color theme="1"/>
        <rFont val="Times New Roman"/>
        <family val="1"/>
      </rPr>
      <t>O</t>
    </r>
    <r>
      <rPr>
        <b/>
        <vertAlign val="subscript"/>
        <sz val="12"/>
        <color theme="1"/>
        <rFont val="Times New Roman"/>
        <family val="1"/>
      </rPr>
      <t xml:space="preserve">3
</t>
    </r>
    <r>
      <rPr>
        <b/>
        <sz val="12"/>
        <color theme="1"/>
        <rFont val="Times New Roman"/>
        <family val="1"/>
      </rPr>
      <t>%</t>
    </r>
  </si>
  <si>
    <r>
      <t>MnO</t>
    </r>
    <r>
      <rPr>
        <b/>
        <vertAlign val="subscript"/>
        <sz val="12"/>
        <color theme="1"/>
        <rFont val="Times New Roman"/>
        <family val="1"/>
      </rPr>
      <t xml:space="preserve">2
</t>
    </r>
    <r>
      <rPr>
        <b/>
        <sz val="12"/>
        <color theme="1"/>
        <rFont val="Times New Roman"/>
        <family val="1"/>
      </rPr>
      <t>%</t>
    </r>
  </si>
  <si>
    <t>From 
(m)</t>
  </si>
  <si>
    <t>To 
(m)</t>
  </si>
  <si>
    <t>Sl. No.</t>
  </si>
  <si>
    <t>STATEMENT SHOWING CHEMICAL ANALYSIS REPORT OF PRIMARY BOREHOLE SAMPLES FOR MANGANESE IN BHARATBAHAL MANGANESE AND GRAPHITE  (G3) BLOCK DIST.-BALANGIR, ODISHA</t>
  </si>
  <si>
    <t>MBMG1</t>
  </si>
  <si>
    <t>MBMG1/1</t>
  </si>
  <si>
    <t>MBMG1/2</t>
  </si>
  <si>
    <t>MBMG1/3</t>
  </si>
  <si>
    <t>MBMG1/4</t>
  </si>
  <si>
    <t>MBMG1/5</t>
  </si>
  <si>
    <t>MBMG1/6</t>
  </si>
  <si>
    <t>MBMG1/7</t>
  </si>
  <si>
    <t>MBMG2</t>
  </si>
  <si>
    <t>MBMG2/1</t>
  </si>
  <si>
    <t>MBMG2/2</t>
  </si>
  <si>
    <t>MBMG2/3</t>
  </si>
  <si>
    <t>MBMG4</t>
  </si>
  <si>
    <t>MBMG4/1</t>
  </si>
  <si>
    <t>MBMG4/2</t>
  </si>
  <si>
    <t>MBMG4/3</t>
  </si>
  <si>
    <t>MBMG4/4</t>
  </si>
  <si>
    <t>MBMG4/5</t>
  </si>
  <si>
    <t>MBMG4/6</t>
  </si>
  <si>
    <t>MBMG4/7</t>
  </si>
  <si>
    <t>MBMG4/8</t>
  </si>
  <si>
    <t>MBMG4/9</t>
  </si>
  <si>
    <t>MBMG5</t>
  </si>
  <si>
    <t>MBMG 05/06</t>
  </si>
  <si>
    <t>MBMG6</t>
  </si>
  <si>
    <t>MBMG-06/01</t>
  </si>
  <si>
    <t>MBMG-06/02</t>
  </si>
  <si>
    <t>MBMG-06/03</t>
  </si>
  <si>
    <t>MBMG-06/04</t>
  </si>
  <si>
    <t>MBMG-06/05</t>
  </si>
  <si>
    <t>MBMG-06/06</t>
  </si>
  <si>
    <t>MBMG-06/07</t>
  </si>
  <si>
    <t>MBMG-06/08</t>
  </si>
  <si>
    <t>MBMG-06/09</t>
  </si>
  <si>
    <t>MBMG-06/10</t>
  </si>
  <si>
    <t>MBMG-06/11</t>
  </si>
  <si>
    <t>MBMG-06/12</t>
  </si>
  <si>
    <t>MBMG-06/13</t>
  </si>
  <si>
    <t>MBMG-06/16</t>
  </si>
  <si>
    <t>MBMG-06/17</t>
  </si>
  <si>
    <t>MBMG-06/18</t>
  </si>
  <si>
    <t>MBMG7</t>
  </si>
  <si>
    <t>MBMG 07/1</t>
  </si>
  <si>
    <t>MBMG 07/2</t>
  </si>
  <si>
    <t>MBMG 07/3</t>
  </si>
  <si>
    <t>MBMG 07/4</t>
  </si>
  <si>
    <t>MBMG 07/5</t>
  </si>
  <si>
    <t>MBMG 07/6</t>
  </si>
  <si>
    <t>MBMG 07/7</t>
  </si>
  <si>
    <t>MBMG 07/8</t>
  </si>
  <si>
    <t>MBMG 07/9</t>
  </si>
  <si>
    <t>MBMG 07/10</t>
  </si>
  <si>
    <t>MBMG 07/11</t>
  </si>
  <si>
    <t>MBMG 07/12</t>
  </si>
  <si>
    <t>MBMG 07/13</t>
  </si>
  <si>
    <t>MBMG 07/14</t>
  </si>
  <si>
    <t>MBMG 07/15</t>
  </si>
  <si>
    <t>MBMG8</t>
  </si>
  <si>
    <t>MBMG-08/01</t>
  </si>
  <si>
    <t>MBMG-08/02</t>
  </si>
  <si>
    <t>MBMG-08/03</t>
  </si>
  <si>
    <t>&lt;0.10</t>
  </si>
  <si>
    <t>Sample 
No.</t>
  </si>
  <si>
    <t>Borehole 
No.</t>
  </si>
  <si>
    <t>Acid Insoluble
%</t>
  </si>
</sst>
</file>

<file path=xl/styles.xml><?xml version="1.0" encoding="utf-8"?>
<styleSheet xmlns="http://schemas.openxmlformats.org/spreadsheetml/2006/main">
  <numFmts count="1">
    <numFmt numFmtId="164" formatCode="0.0"/>
  </numFmts>
  <fonts count="6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sz val="12"/>
      <name val="Times New Roman"/>
      <family val="1"/>
    </font>
    <font>
      <b/>
      <vertAlign val="subscript"/>
      <sz val="12"/>
      <color theme="1"/>
      <name val="Times New Roman"/>
      <family val="1"/>
    </font>
    <font>
      <sz val="12"/>
      <color theme="1" tint="4.9989318521683403E-2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3" fillId="0" borderId="1" xfId="0" applyFont="1" applyBorder="1" applyAlignment="1">
      <alignment horizontal="center"/>
    </xf>
    <xf numFmtId="2" fontId="1" fillId="0" borderId="0" xfId="0" applyNumberFormat="1" applyFont="1" applyAlignment="1">
      <alignment horizontal="center"/>
    </xf>
    <xf numFmtId="0" fontId="1" fillId="0" borderId="0" xfId="0" applyFont="1"/>
    <xf numFmtId="0" fontId="3" fillId="0" borderId="0" xfId="0" applyFont="1"/>
    <xf numFmtId="2" fontId="1" fillId="2" borderId="0" xfId="0" applyNumberFormat="1" applyFont="1" applyFill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2" fontId="5" fillId="0" borderId="1" xfId="0" applyNumberFormat="1" applyFont="1" applyBorder="1" applyAlignment="1">
      <alignment horizontal="center" vertical="center"/>
    </xf>
    <xf numFmtId="2" fontId="5" fillId="0" borderId="2" xfId="0" applyNumberFormat="1" applyFont="1" applyBorder="1" applyAlignment="1">
      <alignment horizontal="center" vertical="center"/>
    </xf>
    <xf numFmtId="2" fontId="5" fillId="0" borderId="2" xfId="0" applyNumberFormat="1" applyFont="1" applyBorder="1" applyAlignment="1">
      <alignment horizontal="center"/>
    </xf>
    <xf numFmtId="2" fontId="5" fillId="0" borderId="1" xfId="0" applyNumberFormat="1" applyFont="1" applyBorder="1" applyAlignment="1">
      <alignment horizontal="center"/>
    </xf>
    <xf numFmtId="164" fontId="5" fillId="0" borderId="1" xfId="0" applyNumberFormat="1" applyFont="1" applyBorder="1" applyAlignment="1">
      <alignment horizontal="center" vertical="center"/>
    </xf>
    <xf numFmtId="2" fontId="1" fillId="0" borderId="2" xfId="0" applyNumberFormat="1" applyFont="1" applyBorder="1" applyAlignment="1">
      <alignment horizontal="center"/>
    </xf>
    <xf numFmtId="0" fontId="2" fillId="0" borderId="0" xfId="0" applyFont="1" applyAlignment="1">
      <alignment horizontal="center" vertical="center" wrapText="1"/>
    </xf>
  </cellXfs>
  <cellStyles count="1">
    <cellStyle name="Normal" xfId="0" builtinId="0"/>
  </cellStyles>
  <dxfs count="2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F56"/>
  <sheetViews>
    <sheetView tabSelected="1" view="pageBreakPreview" zoomScale="99" zoomScaleSheetLayoutView="99" workbookViewId="0">
      <selection activeCell="F3" sqref="F3"/>
    </sheetView>
  </sheetViews>
  <sheetFormatPr defaultColWidth="8.85546875" defaultRowHeight="15.75"/>
  <cols>
    <col min="1" max="1" width="4.42578125" style="3" bestFit="1" customWidth="1"/>
    <col min="2" max="2" width="9.85546875" style="3" bestFit="1" customWidth="1"/>
    <col min="3" max="3" width="14.28515625" style="3" bestFit="1" customWidth="1"/>
    <col min="4" max="5" width="6.140625" style="3" bestFit="1" customWidth="1"/>
    <col min="6" max="6" width="10.85546875" style="3" bestFit="1" customWidth="1"/>
    <col min="7" max="8" width="6.140625" style="3" bestFit="1" customWidth="1"/>
    <col min="9" max="9" width="5.7109375" style="3" bestFit="1" customWidth="1"/>
    <col min="10" max="10" width="6.85546875" style="3" bestFit="1" customWidth="1"/>
    <col min="11" max="11" width="7" style="3" bestFit="1" customWidth="1"/>
    <col min="12" max="12" width="9.85546875" style="3" bestFit="1" customWidth="1"/>
    <col min="13" max="26" width="10.28515625" style="3" customWidth="1"/>
    <col min="27" max="28" width="6.140625" style="3" bestFit="1" customWidth="1"/>
    <col min="29" max="29" width="5" style="3" bestFit="1" customWidth="1"/>
    <col min="30" max="30" width="6.140625" style="3" bestFit="1" customWidth="1"/>
    <col min="31" max="31" width="10.28515625" style="3" bestFit="1" customWidth="1"/>
    <col min="32" max="32" width="6.140625" style="3" bestFit="1" customWidth="1"/>
    <col min="33" max="16384" width="8.85546875" style="3"/>
  </cols>
  <sheetData>
    <row r="1" spans="1:32" ht="57" customHeight="1">
      <c r="A1" s="14" t="s">
        <v>9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</row>
    <row r="2" spans="1:32" ht="56.25" customHeight="1">
      <c r="A2" s="7" t="s">
        <v>8</v>
      </c>
      <c r="B2" s="7" t="s">
        <v>73</v>
      </c>
      <c r="C2" s="7" t="s">
        <v>72</v>
      </c>
      <c r="D2" s="7" t="s">
        <v>6</v>
      </c>
      <c r="E2" s="7" t="s">
        <v>7</v>
      </c>
      <c r="F2" s="7" t="s">
        <v>0</v>
      </c>
      <c r="G2" s="7" t="s">
        <v>1</v>
      </c>
      <c r="H2" s="7" t="s">
        <v>2</v>
      </c>
      <c r="I2" s="7" t="s">
        <v>3</v>
      </c>
      <c r="J2" s="7" t="s">
        <v>4</v>
      </c>
      <c r="K2" s="7" t="s">
        <v>5</v>
      </c>
      <c r="L2" s="7" t="s">
        <v>74</v>
      </c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</row>
    <row r="3" spans="1:32" s="4" customFormat="1">
      <c r="A3" s="1">
        <v>1</v>
      </c>
      <c r="B3" s="8" t="s">
        <v>10</v>
      </c>
      <c r="C3" s="8" t="s">
        <v>11</v>
      </c>
      <c r="D3" s="8">
        <v>0</v>
      </c>
      <c r="E3" s="8">
        <v>1</v>
      </c>
      <c r="F3" s="8">
        <v>1</v>
      </c>
      <c r="G3" s="8">
        <v>11.977329959999999</v>
      </c>
      <c r="H3" s="8">
        <v>41.663400000000003</v>
      </c>
      <c r="I3" s="8">
        <v>0.16889999999999999</v>
      </c>
      <c r="J3" s="8">
        <v>15.0708</v>
      </c>
      <c r="K3" s="8">
        <v>10.110539845758357</v>
      </c>
      <c r="L3" s="8">
        <v>59.62</v>
      </c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spans="1:32">
      <c r="A4" s="1">
        <v>2</v>
      </c>
      <c r="B4" s="8" t="s">
        <v>10</v>
      </c>
      <c r="C4" s="8" t="s">
        <v>12</v>
      </c>
      <c r="D4" s="8">
        <v>1</v>
      </c>
      <c r="E4" s="8">
        <v>2</v>
      </c>
      <c r="F4" s="8">
        <v>1</v>
      </c>
      <c r="G4" s="8">
        <v>6.9967294199999994</v>
      </c>
      <c r="H4" s="8">
        <v>49.3705</v>
      </c>
      <c r="I4" s="8">
        <v>7.4700000000000003E-2</v>
      </c>
      <c r="J4" s="8">
        <v>16.278400000000001</v>
      </c>
      <c r="K4" s="8">
        <v>6.6964795432921065</v>
      </c>
      <c r="L4" s="8">
        <v>64.87</v>
      </c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</row>
    <row r="5" spans="1:32">
      <c r="A5" s="1">
        <v>3</v>
      </c>
      <c r="B5" s="8" t="s">
        <v>10</v>
      </c>
      <c r="C5" s="8" t="s">
        <v>13</v>
      </c>
      <c r="D5" s="8">
        <v>2</v>
      </c>
      <c r="E5" s="8">
        <v>3</v>
      </c>
      <c r="F5" s="8">
        <v>1</v>
      </c>
      <c r="G5" s="8">
        <v>3.0671836199999998</v>
      </c>
      <c r="H5" s="8">
        <v>53.223799999999997</v>
      </c>
      <c r="I5" s="8">
        <v>3.6999999999999998E-2</v>
      </c>
      <c r="J5" s="8">
        <v>12.4125</v>
      </c>
      <c r="K5" s="8">
        <v>2.951871657754007</v>
      </c>
      <c r="L5" s="8">
        <v>74.239999999999995</v>
      </c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</row>
    <row r="6" spans="1:32">
      <c r="A6" s="1">
        <v>4</v>
      </c>
      <c r="B6" s="8" t="s">
        <v>10</v>
      </c>
      <c r="C6" s="8" t="s">
        <v>14</v>
      </c>
      <c r="D6" s="8">
        <v>24</v>
      </c>
      <c r="E6" s="8">
        <v>25.5</v>
      </c>
      <c r="F6" s="8">
        <v>1.5</v>
      </c>
      <c r="G6" s="8">
        <v>3.8885694599999998</v>
      </c>
      <c r="H6" s="8">
        <v>63.201700000000002</v>
      </c>
      <c r="I6" s="8">
        <v>0.67030000000000001</v>
      </c>
      <c r="J6" s="8">
        <v>17.116099999999999</v>
      </c>
      <c r="K6" s="8">
        <v>3.2944297082228129</v>
      </c>
      <c r="L6" s="8">
        <v>75.91</v>
      </c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</row>
    <row r="7" spans="1:32">
      <c r="A7" s="1">
        <v>5</v>
      </c>
      <c r="B7" s="8" t="s">
        <v>10</v>
      </c>
      <c r="C7" s="8" t="s">
        <v>15</v>
      </c>
      <c r="D7" s="8">
        <v>25.5</v>
      </c>
      <c r="E7" s="8">
        <v>27</v>
      </c>
      <c r="F7" s="8">
        <v>1.5</v>
      </c>
      <c r="G7" s="8">
        <v>7.1996746199999997</v>
      </c>
      <c r="H7" s="8">
        <v>32.042499999999997</v>
      </c>
      <c r="I7" s="8">
        <v>0.81379999999999997</v>
      </c>
      <c r="J7" s="8">
        <v>11.4452</v>
      </c>
      <c r="K7" s="8">
        <v>6.5132743362831693</v>
      </c>
      <c r="L7" s="8">
        <v>41.15</v>
      </c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>
        <f>SUMPRODUCT($F3:$F7,G3:G7/SUM($F3:$F7))</f>
        <v>6.4456015199999994</v>
      </c>
      <c r="AB7" s="2">
        <f t="shared" ref="AB7:AF7" si="0">SUMPRODUCT($F3:$F7,H3:H7/SUM($F3:$F7))</f>
        <v>47.853999999999992</v>
      </c>
      <c r="AC7" s="2">
        <f t="shared" si="0"/>
        <v>0.41779166666666667</v>
      </c>
      <c r="AD7" s="2">
        <f t="shared" si="0"/>
        <v>14.433941666666666</v>
      </c>
      <c r="AE7" s="2">
        <f t="shared" si="0"/>
        <v>5.7450745189272396</v>
      </c>
      <c r="AF7" s="2">
        <f t="shared" si="0"/>
        <v>62.38666666666667</v>
      </c>
    </row>
    <row r="8" spans="1:32">
      <c r="A8" s="1">
        <v>6</v>
      </c>
      <c r="B8" s="8" t="s">
        <v>10</v>
      </c>
      <c r="C8" s="8" t="s">
        <v>16</v>
      </c>
      <c r="D8" s="8">
        <v>27</v>
      </c>
      <c r="E8" s="8">
        <v>28.5</v>
      </c>
      <c r="F8" s="8">
        <v>1.5</v>
      </c>
      <c r="G8" s="8">
        <v>6.9161710199999993</v>
      </c>
      <c r="H8" s="8">
        <v>41.981999999999999</v>
      </c>
      <c r="I8" s="8">
        <v>0.55969999999999998</v>
      </c>
      <c r="J8" s="8">
        <v>9.7875999999999994</v>
      </c>
      <c r="K8" s="8">
        <v>6.8555657773689136</v>
      </c>
      <c r="L8" s="8">
        <v>53.97</v>
      </c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</row>
    <row r="9" spans="1:32">
      <c r="A9" s="1">
        <v>7</v>
      </c>
      <c r="B9" s="8" t="s">
        <v>10</v>
      </c>
      <c r="C9" s="8" t="s">
        <v>17</v>
      </c>
      <c r="D9" s="8">
        <v>28.5</v>
      </c>
      <c r="E9" s="8">
        <v>30</v>
      </c>
      <c r="F9" s="8">
        <v>1.5</v>
      </c>
      <c r="G9" s="8">
        <v>4.8016679399999997</v>
      </c>
      <c r="H9" s="8">
        <v>51.603499999999997</v>
      </c>
      <c r="I9" s="8">
        <v>0.31369999999999998</v>
      </c>
      <c r="J9" s="8">
        <v>5.2816999999999998</v>
      </c>
      <c r="K9" s="8">
        <v>4.3537284894837462</v>
      </c>
      <c r="L9" s="8">
        <v>73.56</v>
      </c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</row>
    <row r="10" spans="1:32">
      <c r="A10" s="1">
        <v>8</v>
      </c>
      <c r="B10" s="8" t="s">
        <v>18</v>
      </c>
      <c r="C10" s="8" t="s">
        <v>19</v>
      </c>
      <c r="D10" s="8">
        <v>0</v>
      </c>
      <c r="E10" s="8">
        <v>1</v>
      </c>
      <c r="F10" s="8">
        <v>1</v>
      </c>
      <c r="G10" s="10">
        <v>7.5795668000000003</v>
      </c>
      <c r="H10" s="10">
        <v>38.447899999999997</v>
      </c>
      <c r="I10" s="10">
        <v>0.1067</v>
      </c>
      <c r="J10" s="10">
        <v>15.095800000000001</v>
      </c>
      <c r="K10" s="10">
        <v>7.0232142857142801</v>
      </c>
      <c r="L10" s="11">
        <v>55.58</v>
      </c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</row>
    <row r="11" spans="1:32">
      <c r="A11" s="1">
        <v>9</v>
      </c>
      <c r="B11" s="8" t="s">
        <v>18</v>
      </c>
      <c r="C11" s="8" t="s">
        <v>20</v>
      </c>
      <c r="D11" s="8">
        <v>1</v>
      </c>
      <c r="E11" s="8">
        <v>2</v>
      </c>
      <c r="F11" s="8">
        <v>1</v>
      </c>
      <c r="G11" s="10">
        <v>10.389762599999999</v>
      </c>
      <c r="H11" s="10">
        <v>28.997399999999999</v>
      </c>
      <c r="I11" s="10">
        <v>7.3700000000000002E-2</v>
      </c>
      <c r="J11" s="10">
        <v>18.756799999999998</v>
      </c>
      <c r="K11" s="10">
        <v>8.2293577981651307</v>
      </c>
      <c r="L11" s="11">
        <v>41.77</v>
      </c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</row>
    <row r="12" spans="1:32">
      <c r="A12" s="1">
        <v>10</v>
      </c>
      <c r="B12" s="8" t="s">
        <v>18</v>
      </c>
      <c r="C12" s="8" t="s">
        <v>21</v>
      </c>
      <c r="D12" s="8">
        <v>2</v>
      </c>
      <c r="E12" s="8">
        <v>3</v>
      </c>
      <c r="F12" s="8">
        <v>1</v>
      </c>
      <c r="G12" s="10">
        <v>8.1213295500000005</v>
      </c>
      <c r="H12" s="10">
        <v>32.6907</v>
      </c>
      <c r="I12" s="10">
        <v>5.7599999999999998E-2</v>
      </c>
      <c r="J12" s="10">
        <v>17.6204</v>
      </c>
      <c r="K12" s="10">
        <v>7.7819548872180562</v>
      </c>
      <c r="L12" s="11">
        <v>47.94</v>
      </c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>
        <f>SUMPRODUCT($F9:$F12,G9:G12/SUM($F9:$F12))</f>
        <v>7.3984801911111111</v>
      </c>
      <c r="AB12" s="2">
        <f t="shared" ref="AB12:AF12" si="1">SUMPRODUCT($F9:$F12,H9:H12/SUM($F9:$F12))</f>
        <v>39.453611111111108</v>
      </c>
      <c r="AC12" s="2">
        <f t="shared" si="1"/>
        <v>0.15745555555555554</v>
      </c>
      <c r="AD12" s="2">
        <f t="shared" si="1"/>
        <v>13.19901111111111</v>
      </c>
      <c r="AE12" s="2">
        <f t="shared" si="1"/>
        <v>6.5700266011829083</v>
      </c>
      <c r="AF12" s="2">
        <f t="shared" si="1"/>
        <v>56.806666666666672</v>
      </c>
    </row>
    <row r="13" spans="1:32">
      <c r="A13" s="1">
        <v>11</v>
      </c>
      <c r="B13" s="8" t="s">
        <v>22</v>
      </c>
      <c r="C13" s="8" t="s">
        <v>23</v>
      </c>
      <c r="D13" s="8">
        <v>0</v>
      </c>
      <c r="E13" s="8">
        <v>1</v>
      </c>
      <c r="F13" s="8">
        <v>1</v>
      </c>
      <c r="G13" s="11">
        <v>4.8901272599999999</v>
      </c>
      <c r="H13" s="11">
        <v>43.163699999999999</v>
      </c>
      <c r="I13" s="11">
        <v>0.21360000000000001</v>
      </c>
      <c r="J13" s="11">
        <v>15.424899999999999</v>
      </c>
      <c r="K13" s="11">
        <v>2.4295774647887325</v>
      </c>
      <c r="L13" s="11">
        <v>60.83</v>
      </c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</row>
    <row r="14" spans="1:32">
      <c r="A14" s="1">
        <v>12</v>
      </c>
      <c r="B14" s="8" t="s">
        <v>22</v>
      </c>
      <c r="C14" s="8" t="s">
        <v>24</v>
      </c>
      <c r="D14" s="8">
        <v>1</v>
      </c>
      <c r="E14" s="8">
        <v>2</v>
      </c>
      <c r="F14" s="8">
        <v>1</v>
      </c>
      <c r="G14" s="11">
        <v>11.1228687</v>
      </c>
      <c r="H14" s="11">
        <v>31.610700000000001</v>
      </c>
      <c r="I14" s="11">
        <v>9.6799999999999997E-2</v>
      </c>
      <c r="J14" s="11">
        <v>17.558</v>
      </c>
      <c r="K14" s="11">
        <v>7.8065693430656973</v>
      </c>
      <c r="L14" s="11">
        <v>44.31</v>
      </c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</row>
    <row r="15" spans="1:32">
      <c r="A15" s="1">
        <v>13</v>
      </c>
      <c r="B15" s="8" t="s">
        <v>22</v>
      </c>
      <c r="C15" s="8" t="s">
        <v>25</v>
      </c>
      <c r="D15" s="8">
        <v>2</v>
      </c>
      <c r="E15" s="8">
        <v>3</v>
      </c>
      <c r="F15" s="8">
        <v>1</v>
      </c>
      <c r="G15" s="11">
        <v>9.9886993799999999</v>
      </c>
      <c r="H15" s="11">
        <v>33.431600000000003</v>
      </c>
      <c r="I15" s="11">
        <v>8.7900000000000006E-2</v>
      </c>
      <c r="J15" s="11">
        <v>17.558399999999999</v>
      </c>
      <c r="K15" s="11">
        <v>8.4971493728620242</v>
      </c>
      <c r="L15" s="11">
        <v>50.24</v>
      </c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</row>
    <row r="16" spans="1:32">
      <c r="A16" s="1">
        <v>14</v>
      </c>
      <c r="B16" s="8" t="s">
        <v>22</v>
      </c>
      <c r="C16" s="8" t="s">
        <v>26</v>
      </c>
      <c r="D16" s="8">
        <v>3</v>
      </c>
      <c r="E16" s="8">
        <v>4</v>
      </c>
      <c r="F16" s="8">
        <v>1</v>
      </c>
      <c r="G16" s="11">
        <v>4.8157656600000003</v>
      </c>
      <c r="H16" s="11">
        <v>41.340899999999998</v>
      </c>
      <c r="I16" s="11">
        <v>7.0599999999999996E-2</v>
      </c>
      <c r="J16" s="11">
        <v>14.7346</v>
      </c>
      <c r="K16" s="11">
        <v>4.2402234636871423</v>
      </c>
      <c r="L16" s="11">
        <v>57.8</v>
      </c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</row>
    <row r="17" spans="1:32">
      <c r="A17" s="1">
        <v>15</v>
      </c>
      <c r="B17" s="8" t="s">
        <v>22</v>
      </c>
      <c r="C17" s="8" t="s">
        <v>27</v>
      </c>
      <c r="D17" s="8">
        <v>33</v>
      </c>
      <c r="E17" s="8">
        <v>34</v>
      </c>
      <c r="F17" s="8">
        <v>1</v>
      </c>
      <c r="G17" s="11">
        <v>3.1623044999999994</v>
      </c>
      <c r="H17" s="11">
        <v>48.920499999999997</v>
      </c>
      <c r="I17" s="11">
        <v>2.0436000000000001</v>
      </c>
      <c r="J17" s="11">
        <v>7.3522999999999996</v>
      </c>
      <c r="K17" s="11">
        <v>1.2457372116349077</v>
      </c>
      <c r="L17" s="11">
        <v>65.760000000000005</v>
      </c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</row>
    <row r="18" spans="1:32">
      <c r="A18" s="1">
        <v>16</v>
      </c>
      <c r="B18" s="8" t="s">
        <v>22</v>
      </c>
      <c r="C18" s="8" t="s">
        <v>28</v>
      </c>
      <c r="D18" s="8">
        <v>34</v>
      </c>
      <c r="E18" s="8">
        <v>35.1</v>
      </c>
      <c r="F18" s="8">
        <v>1.1000000000000001</v>
      </c>
      <c r="G18" s="11">
        <v>22.68307656</v>
      </c>
      <c r="H18" s="11">
        <v>26.4025</v>
      </c>
      <c r="I18" s="11">
        <v>0.87880000000000003</v>
      </c>
      <c r="J18" s="11">
        <v>8.3903999999999996</v>
      </c>
      <c r="K18" s="11">
        <v>7.2631578947368425</v>
      </c>
      <c r="L18" s="11">
        <v>36.770000000000003</v>
      </c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</row>
    <row r="19" spans="1:32">
      <c r="A19" s="1">
        <v>17</v>
      </c>
      <c r="B19" s="8" t="s">
        <v>22</v>
      </c>
      <c r="C19" s="8" t="s">
        <v>29</v>
      </c>
      <c r="D19" s="8">
        <v>35.1</v>
      </c>
      <c r="E19" s="8">
        <v>36.5</v>
      </c>
      <c r="F19" s="8">
        <v>1.4</v>
      </c>
      <c r="G19" s="11">
        <v>27.973749479999995</v>
      </c>
      <c r="H19" s="11">
        <v>16.919899999999998</v>
      </c>
      <c r="I19" s="11">
        <v>1.2759</v>
      </c>
      <c r="J19" s="11">
        <v>18.736499999999999</v>
      </c>
      <c r="K19" s="11">
        <v>18.197802197802197</v>
      </c>
      <c r="L19" s="11">
        <v>23.7</v>
      </c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</row>
    <row r="20" spans="1:32">
      <c r="A20" s="1">
        <v>18</v>
      </c>
      <c r="B20" s="8" t="s">
        <v>22</v>
      </c>
      <c r="C20" s="8" t="s">
        <v>30</v>
      </c>
      <c r="D20" s="8">
        <v>36.5</v>
      </c>
      <c r="E20" s="8">
        <v>38.200000000000003</v>
      </c>
      <c r="F20" s="8">
        <v>1.7</v>
      </c>
      <c r="G20" s="11">
        <v>35.645232960000001</v>
      </c>
      <c r="H20" s="11">
        <v>14.9209</v>
      </c>
      <c r="I20" s="11">
        <v>0.56410000000000005</v>
      </c>
      <c r="J20" s="11">
        <v>15.119300000000001</v>
      </c>
      <c r="K20" s="11">
        <v>27.265707797123387</v>
      </c>
      <c r="L20" s="11">
        <v>22.66</v>
      </c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</row>
    <row r="21" spans="1:32">
      <c r="A21" s="1">
        <v>19</v>
      </c>
      <c r="B21" s="8" t="s">
        <v>22</v>
      </c>
      <c r="C21" s="8" t="s">
        <v>31</v>
      </c>
      <c r="D21" s="8">
        <v>38.200000000000003</v>
      </c>
      <c r="E21" s="8">
        <v>39.6</v>
      </c>
      <c r="F21" s="8">
        <v>1.4</v>
      </c>
      <c r="G21" s="11">
        <v>4.4240504400000003</v>
      </c>
      <c r="H21" s="11">
        <v>70.664000000000001</v>
      </c>
      <c r="I21" s="11">
        <v>0.32990000000000003</v>
      </c>
      <c r="J21" s="11">
        <v>14.1683</v>
      </c>
      <c r="K21" s="11" t="s">
        <v>71</v>
      </c>
      <c r="L21" s="11">
        <v>78.17</v>
      </c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</row>
    <row r="22" spans="1:32">
      <c r="A22" s="1">
        <v>20</v>
      </c>
      <c r="B22" s="8" t="s">
        <v>32</v>
      </c>
      <c r="C22" s="8" t="s">
        <v>33</v>
      </c>
      <c r="D22" s="8">
        <v>78</v>
      </c>
      <c r="E22" s="8">
        <v>79</v>
      </c>
      <c r="F22" s="8">
        <f t="shared" ref="F22:F53" si="2">E22-D22</f>
        <v>1</v>
      </c>
      <c r="G22" s="11">
        <v>1.07</v>
      </c>
      <c r="H22" s="11">
        <v>56.96</v>
      </c>
      <c r="I22" s="11">
        <v>0.19</v>
      </c>
      <c r="J22" s="11">
        <v>5.0199999999999996</v>
      </c>
      <c r="K22" s="11">
        <v>0.15</v>
      </c>
      <c r="L22" s="11">
        <v>70.14</v>
      </c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</row>
    <row r="23" spans="1:32">
      <c r="A23" s="1">
        <v>21</v>
      </c>
      <c r="B23" s="8" t="s">
        <v>34</v>
      </c>
      <c r="C23" s="8" t="s">
        <v>35</v>
      </c>
      <c r="D23" s="9">
        <v>2</v>
      </c>
      <c r="E23" s="9">
        <v>3</v>
      </c>
      <c r="F23" s="9">
        <f t="shared" si="2"/>
        <v>1</v>
      </c>
      <c r="G23" s="12">
        <v>2.6766302999999998</v>
      </c>
      <c r="H23" s="12">
        <v>53.096400000000003</v>
      </c>
      <c r="I23" s="12">
        <v>0.1172</v>
      </c>
      <c r="J23" s="12">
        <v>12.258699999999999</v>
      </c>
      <c r="K23" s="12">
        <v>2.0892156862744948</v>
      </c>
      <c r="L23" s="12">
        <v>68.817310542436559</v>
      </c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</row>
    <row r="24" spans="1:32">
      <c r="A24" s="1">
        <v>22</v>
      </c>
      <c r="B24" s="8" t="s">
        <v>34</v>
      </c>
      <c r="C24" s="8" t="s">
        <v>36</v>
      </c>
      <c r="D24" s="8">
        <v>3</v>
      </c>
      <c r="E24" s="8">
        <v>4</v>
      </c>
      <c r="F24" s="8">
        <f t="shared" si="2"/>
        <v>1</v>
      </c>
      <c r="G24" s="11">
        <v>6.7662084599999988</v>
      </c>
      <c r="H24" s="11">
        <v>44.081200000000003</v>
      </c>
      <c r="I24" s="11">
        <v>0.1212</v>
      </c>
      <c r="J24" s="11">
        <v>16.9909</v>
      </c>
      <c r="K24" s="11">
        <v>7.0052596975673866</v>
      </c>
      <c r="L24" s="11">
        <v>60.636815920398099</v>
      </c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</row>
    <row r="25" spans="1:32">
      <c r="A25" s="1">
        <v>23</v>
      </c>
      <c r="B25" s="8" t="s">
        <v>34</v>
      </c>
      <c r="C25" s="8" t="s">
        <v>37</v>
      </c>
      <c r="D25" s="8">
        <v>4</v>
      </c>
      <c r="E25" s="8">
        <v>5</v>
      </c>
      <c r="F25" s="8">
        <f t="shared" si="2"/>
        <v>1</v>
      </c>
      <c r="G25" s="11">
        <v>9.6020965199999999</v>
      </c>
      <c r="H25" s="11">
        <v>39.105899999999998</v>
      </c>
      <c r="I25" s="11">
        <v>0.14419999999999999</v>
      </c>
      <c r="J25" s="11">
        <v>19.164899999999999</v>
      </c>
      <c r="K25" s="11">
        <v>9.5152397592700471</v>
      </c>
      <c r="L25" s="11">
        <v>55.356967494844426</v>
      </c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>
        <f>SUMPRODUCT(F13:F25,G13:G25/SUM(F13:F25))</f>
        <v>12.671226090136983</v>
      </c>
      <c r="AB25" s="2">
        <f t="shared" ref="AB25:AF25" si="3">SUMPRODUCT(G13:G25,H13:H25/SUM(G13:G25))</f>
        <v>27.923585904117857</v>
      </c>
      <c r="AC25" s="2">
        <f t="shared" si="3"/>
        <v>0.42767902094087368</v>
      </c>
      <c r="AD25" s="2">
        <f t="shared" si="3"/>
        <v>12.113025842055494</v>
      </c>
      <c r="AE25" s="2" t="e">
        <f t="shared" si="3"/>
        <v>#VALUE!</v>
      </c>
      <c r="AF25" s="2">
        <f t="shared" si="3"/>
        <v>38.342604477819542</v>
      </c>
    </row>
    <row r="26" spans="1:32">
      <c r="A26" s="1">
        <v>24</v>
      </c>
      <c r="B26" s="8" t="s">
        <v>34</v>
      </c>
      <c r="C26" s="8" t="s">
        <v>38</v>
      </c>
      <c r="D26" s="8">
        <v>5</v>
      </c>
      <c r="E26" s="8">
        <v>6</v>
      </c>
      <c r="F26" s="8">
        <f t="shared" si="2"/>
        <v>1</v>
      </c>
      <c r="G26" s="11">
        <v>10.607449859999999</v>
      </c>
      <c r="H26" s="11">
        <v>40.428699999999999</v>
      </c>
      <c r="I26" s="11">
        <v>0.19270000000000001</v>
      </c>
      <c r="J26" s="11">
        <v>21.7012</v>
      </c>
      <c r="K26" s="11">
        <v>10.028235294117644</v>
      </c>
      <c r="L26" s="11">
        <v>56.245659291596425</v>
      </c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5">
        <v>25.036999999999999</v>
      </c>
      <c r="AB26" s="5">
        <v>23.486999999999998</v>
      </c>
      <c r="AC26" s="5">
        <v>0.49299999999999999</v>
      </c>
      <c r="AD26" s="5">
        <v>23.105</v>
      </c>
      <c r="AE26" s="5">
        <v>19.559999999999999</v>
      </c>
      <c r="AF26" s="5">
        <v>28.17</v>
      </c>
    </row>
    <row r="27" spans="1:32">
      <c r="A27" s="1">
        <v>25</v>
      </c>
      <c r="B27" s="8" t="s">
        <v>34</v>
      </c>
      <c r="C27" s="8" t="s">
        <v>39</v>
      </c>
      <c r="D27" s="8">
        <v>6</v>
      </c>
      <c r="E27" s="8">
        <v>7</v>
      </c>
      <c r="F27" s="8">
        <f t="shared" si="2"/>
        <v>1</v>
      </c>
      <c r="G27" s="11">
        <v>9.3317611199999995</v>
      </c>
      <c r="H27" s="11">
        <v>47.209800000000001</v>
      </c>
      <c r="I27" s="11">
        <v>0.26619999999999999</v>
      </c>
      <c r="J27" s="11">
        <v>16.975899999999999</v>
      </c>
      <c r="K27" s="11">
        <v>6.1872132861041749</v>
      </c>
      <c r="L27" s="11">
        <v>64.748343716009245</v>
      </c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</row>
    <row r="28" spans="1:32">
      <c r="A28" s="1">
        <v>26</v>
      </c>
      <c r="B28" s="8" t="s">
        <v>34</v>
      </c>
      <c r="C28" s="8" t="s">
        <v>40</v>
      </c>
      <c r="D28" s="8">
        <v>7</v>
      </c>
      <c r="E28" s="8">
        <v>8</v>
      </c>
      <c r="F28" s="8">
        <f t="shared" si="2"/>
        <v>1</v>
      </c>
      <c r="G28" s="11">
        <v>8.2682353200000005</v>
      </c>
      <c r="H28" s="11">
        <v>46.304699999999997</v>
      </c>
      <c r="I28" s="11">
        <v>0.33100000000000002</v>
      </c>
      <c r="J28" s="11">
        <v>17.178599999999999</v>
      </c>
      <c r="K28" s="11">
        <v>5.3675501821281904</v>
      </c>
      <c r="L28" s="11">
        <v>63.640882879300094</v>
      </c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</row>
    <row r="29" spans="1:32">
      <c r="A29" s="1">
        <v>27</v>
      </c>
      <c r="B29" s="8" t="s">
        <v>34</v>
      </c>
      <c r="C29" s="8" t="s">
        <v>41</v>
      </c>
      <c r="D29" s="8">
        <v>8</v>
      </c>
      <c r="E29" s="8">
        <v>9</v>
      </c>
      <c r="F29" s="8">
        <f t="shared" si="2"/>
        <v>1</v>
      </c>
      <c r="G29" s="11">
        <v>8.2176539399999999</v>
      </c>
      <c r="H29" s="11">
        <v>49.537700000000001</v>
      </c>
      <c r="I29" s="11">
        <v>0.2334</v>
      </c>
      <c r="J29" s="11">
        <v>13.1595</v>
      </c>
      <c r="K29" s="11">
        <v>6.5544021530180618</v>
      </c>
      <c r="L29" s="11">
        <v>68.806795732911908</v>
      </c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>
        <f>SUMPRODUCT(F27:F29,G27:G29/SUM(F27:F29))</f>
        <v>8.6058834599999994</v>
      </c>
      <c r="AB29" s="2">
        <f t="shared" ref="AB29:AF29" si="4">SUMPRODUCT(G27:G29,H27:H29/SUM(G27:G29))</f>
        <v>47.66089824664045</v>
      </c>
      <c r="AC29" s="2">
        <f t="shared" si="4"/>
        <v>0.27581682518688982</v>
      </c>
      <c r="AD29" s="2">
        <f t="shared" si="4"/>
        <v>15.984262557187574</v>
      </c>
      <c r="AE29" s="2">
        <f t="shared" si="4"/>
        <v>5.9917395847936001</v>
      </c>
      <c r="AF29" s="2">
        <f t="shared" si="4"/>
        <v>65.889002289339089</v>
      </c>
    </row>
    <row r="30" spans="1:32">
      <c r="A30" s="1">
        <v>28</v>
      </c>
      <c r="B30" s="8" t="s">
        <v>34</v>
      </c>
      <c r="C30" s="8" t="s">
        <v>42</v>
      </c>
      <c r="D30" s="8">
        <v>9</v>
      </c>
      <c r="E30" s="8">
        <v>10</v>
      </c>
      <c r="F30" s="8">
        <f t="shared" si="2"/>
        <v>1</v>
      </c>
      <c r="G30" s="11">
        <v>21.497783639999998</v>
      </c>
      <c r="H30" s="11">
        <v>11.909800000000001</v>
      </c>
      <c r="I30" s="11">
        <v>0.41239999999999999</v>
      </c>
      <c r="J30" s="11">
        <v>37.4422</v>
      </c>
      <c r="K30" s="11">
        <v>22.295977679609404</v>
      </c>
      <c r="L30" s="11">
        <v>14.66</v>
      </c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</row>
    <row r="31" spans="1:32">
      <c r="A31" s="1">
        <v>29</v>
      </c>
      <c r="B31" s="8" t="s">
        <v>34</v>
      </c>
      <c r="C31" s="8" t="s">
        <v>43</v>
      </c>
      <c r="D31" s="8">
        <v>10</v>
      </c>
      <c r="E31" s="8">
        <v>11</v>
      </c>
      <c r="F31" s="8">
        <f t="shared" si="2"/>
        <v>1</v>
      </c>
      <c r="G31" s="11">
        <v>14.728244399999999</v>
      </c>
      <c r="H31" s="11">
        <v>37.101900000000001</v>
      </c>
      <c r="I31" s="11">
        <v>1.3486</v>
      </c>
      <c r="J31" s="11">
        <v>21.695599999999999</v>
      </c>
      <c r="K31" s="11">
        <v>14.863985119739594</v>
      </c>
      <c r="L31" s="11">
        <v>45.83</v>
      </c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>
        <f>SUMPRODUCT($F30:$F31,G30:G31/SUM($F30:$F31))</f>
        <v>18.113014019999998</v>
      </c>
      <c r="AB31" s="2">
        <f t="shared" ref="AB31:AF31" si="5">SUMPRODUCT($F30:$F31,H30:H31/SUM($F30:$F31))</f>
        <v>24.505850000000002</v>
      </c>
      <c r="AC31" s="2">
        <f t="shared" si="5"/>
        <v>0.88050000000000006</v>
      </c>
      <c r="AD31" s="2">
        <f t="shared" si="5"/>
        <v>29.568899999999999</v>
      </c>
      <c r="AE31" s="2">
        <f t="shared" si="5"/>
        <v>18.579981399674498</v>
      </c>
      <c r="AF31" s="2">
        <f t="shared" si="5"/>
        <v>30.244999999999997</v>
      </c>
    </row>
    <row r="32" spans="1:32">
      <c r="A32" s="1">
        <v>30</v>
      </c>
      <c r="B32" s="8" t="s">
        <v>34</v>
      </c>
      <c r="C32" s="8" t="s">
        <v>44</v>
      </c>
      <c r="D32" s="8">
        <v>11</v>
      </c>
      <c r="E32" s="8">
        <v>12</v>
      </c>
      <c r="F32" s="8">
        <f t="shared" si="2"/>
        <v>1</v>
      </c>
      <c r="G32" s="11">
        <v>17.859874739999999</v>
      </c>
      <c r="H32" s="11">
        <v>45.274099999999997</v>
      </c>
      <c r="I32" s="11">
        <v>1.5052000000000001</v>
      </c>
      <c r="J32" s="11">
        <v>18.685700000000001</v>
      </c>
      <c r="K32" s="11">
        <v>17.789361289070079</v>
      </c>
      <c r="L32" s="11">
        <v>50.51</v>
      </c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</row>
    <row r="33" spans="1:32">
      <c r="A33" s="1">
        <v>31</v>
      </c>
      <c r="B33" s="8" t="s">
        <v>34</v>
      </c>
      <c r="C33" s="8" t="s">
        <v>45</v>
      </c>
      <c r="D33" s="8">
        <v>12</v>
      </c>
      <c r="E33" s="8">
        <v>13</v>
      </c>
      <c r="F33" s="8">
        <f t="shared" si="2"/>
        <v>1</v>
      </c>
      <c r="G33" s="11">
        <v>4.8747901799999998</v>
      </c>
      <c r="H33" s="11">
        <v>52.320900000000002</v>
      </c>
      <c r="I33" s="11">
        <v>0.4773</v>
      </c>
      <c r="J33" s="11">
        <v>30.247499999999999</v>
      </c>
      <c r="K33" s="11">
        <v>4.9351551644279734</v>
      </c>
      <c r="L33" s="11">
        <v>57.29</v>
      </c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</row>
    <row r="34" spans="1:32">
      <c r="A34" s="1">
        <v>32</v>
      </c>
      <c r="B34" s="8" t="s">
        <v>34</v>
      </c>
      <c r="C34" s="8" t="s">
        <v>46</v>
      </c>
      <c r="D34" s="8">
        <v>13</v>
      </c>
      <c r="E34" s="8">
        <v>14</v>
      </c>
      <c r="F34" s="8">
        <f t="shared" si="2"/>
        <v>1</v>
      </c>
      <c r="G34" s="11">
        <v>7.651111499999999</v>
      </c>
      <c r="H34" s="11">
        <v>53.532600000000002</v>
      </c>
      <c r="I34" s="11">
        <v>0.97819999999999996</v>
      </c>
      <c r="J34" s="11">
        <v>26.102599999999999</v>
      </c>
      <c r="K34" s="11">
        <v>7.768120947008935</v>
      </c>
      <c r="L34" s="11">
        <v>58.91</v>
      </c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</row>
    <row r="35" spans="1:32">
      <c r="A35" s="1">
        <v>33</v>
      </c>
      <c r="B35" s="8" t="s">
        <v>34</v>
      </c>
      <c r="C35" s="8" t="s">
        <v>47</v>
      </c>
      <c r="D35" s="8">
        <v>14</v>
      </c>
      <c r="E35" s="8">
        <v>15</v>
      </c>
      <c r="F35" s="8">
        <f t="shared" si="2"/>
        <v>1</v>
      </c>
      <c r="G35" s="11">
        <v>9.2522096999999999</v>
      </c>
      <c r="H35" s="11">
        <v>49.981499999999997</v>
      </c>
      <c r="I35" s="11">
        <v>0.75</v>
      </c>
      <c r="J35" s="11">
        <v>24.253299999999999</v>
      </c>
      <c r="K35" s="11">
        <v>10.373464182097864</v>
      </c>
      <c r="L35" s="11">
        <v>57.45</v>
      </c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>
        <f>SUMPRODUCT($F33:$F35,G33:G35/SUM($F33:$F35))</f>
        <v>7.2593704599999995</v>
      </c>
      <c r="AB35" s="2">
        <f t="shared" ref="AB35:AF35" si="6">SUMPRODUCT($F33:$F35,H33:H35/SUM($F33:$F35))</f>
        <v>51.945</v>
      </c>
      <c r="AC35" s="2">
        <f t="shared" si="6"/>
        <v>0.73516666666666663</v>
      </c>
      <c r="AD35" s="2">
        <f t="shared" si="6"/>
        <v>26.867799999999999</v>
      </c>
      <c r="AE35" s="2">
        <f t="shared" si="6"/>
        <v>7.6922467645115908</v>
      </c>
      <c r="AF35" s="2">
        <f t="shared" si="6"/>
        <v>57.88333333333334</v>
      </c>
    </row>
    <row r="36" spans="1:32">
      <c r="A36" s="1">
        <v>34</v>
      </c>
      <c r="B36" s="8" t="s">
        <v>34</v>
      </c>
      <c r="C36" s="8" t="s">
        <v>48</v>
      </c>
      <c r="D36" s="8">
        <v>18</v>
      </c>
      <c r="E36" s="8">
        <v>19.5</v>
      </c>
      <c r="F36" s="8">
        <f t="shared" si="2"/>
        <v>1.5</v>
      </c>
      <c r="G36" s="11">
        <v>4.4589848999999999</v>
      </c>
      <c r="H36" s="11">
        <v>49.061999999999998</v>
      </c>
      <c r="I36" s="11">
        <v>0.74729999999999996</v>
      </c>
      <c r="J36" s="11">
        <v>16.590399999999999</v>
      </c>
      <c r="K36" s="11">
        <v>5.757681025165966</v>
      </c>
      <c r="L36" s="11">
        <v>63.24</v>
      </c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</row>
    <row r="37" spans="1:32">
      <c r="A37" s="1">
        <v>35</v>
      </c>
      <c r="B37" s="8" t="s">
        <v>34</v>
      </c>
      <c r="C37" s="8" t="s">
        <v>49</v>
      </c>
      <c r="D37" s="8">
        <v>19.5</v>
      </c>
      <c r="E37" s="8">
        <v>20.5</v>
      </c>
      <c r="F37" s="8">
        <f t="shared" si="2"/>
        <v>1</v>
      </c>
      <c r="G37" s="11">
        <v>2.2474244400000001</v>
      </c>
      <c r="H37" s="11">
        <v>55.027299999999997</v>
      </c>
      <c r="I37" s="11">
        <v>0.47739999999999999</v>
      </c>
      <c r="J37" s="11">
        <v>14.1631</v>
      </c>
      <c r="K37" s="11">
        <v>4.5507668413900122</v>
      </c>
      <c r="L37" s="11">
        <v>60.4</v>
      </c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</row>
    <row r="38" spans="1:32">
      <c r="A38" s="1">
        <v>36</v>
      </c>
      <c r="B38" s="8" t="s">
        <v>34</v>
      </c>
      <c r="C38" s="8" t="s">
        <v>50</v>
      </c>
      <c r="D38" s="8">
        <v>20.5</v>
      </c>
      <c r="E38" s="8">
        <v>21.5</v>
      </c>
      <c r="F38" s="8">
        <f t="shared" si="2"/>
        <v>1</v>
      </c>
      <c r="G38" s="11">
        <v>2.3427777000000001</v>
      </c>
      <c r="H38" s="11">
        <v>50.638100000000001</v>
      </c>
      <c r="I38" s="11">
        <v>0.18959999999999999</v>
      </c>
      <c r="J38" s="11">
        <v>6.7686999999999999</v>
      </c>
      <c r="K38" s="11">
        <v>1.67</v>
      </c>
      <c r="L38" s="11">
        <v>67.92</v>
      </c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</row>
    <row r="39" spans="1:32">
      <c r="A39" s="1">
        <v>37</v>
      </c>
      <c r="B39" s="8" t="s">
        <v>51</v>
      </c>
      <c r="C39" s="8" t="s">
        <v>52</v>
      </c>
      <c r="D39" s="9">
        <v>1</v>
      </c>
      <c r="E39" s="9">
        <v>2</v>
      </c>
      <c r="F39" s="9">
        <f>E39-D39</f>
        <v>1</v>
      </c>
      <c r="G39" s="12">
        <v>8.3906221199999997</v>
      </c>
      <c r="H39" s="12">
        <v>47.747300000000003</v>
      </c>
      <c r="I39" s="12">
        <v>6.6400000000000001E-2</v>
      </c>
      <c r="J39" s="12">
        <v>16.652799999999999</v>
      </c>
      <c r="K39" s="12">
        <v>7.3891209136436711</v>
      </c>
      <c r="L39" s="12">
        <v>63.01</v>
      </c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>
        <f>SUMPRODUCT($F37:$F39,G37:G39/SUM($F37:$F39))</f>
        <v>4.3269414200000007</v>
      </c>
      <c r="AB39" s="2">
        <f t="shared" ref="AB39:AF39" si="7">SUMPRODUCT($F37:$F39,H37:H39/SUM($F37:$F39))</f>
        <v>51.137566666666672</v>
      </c>
      <c r="AC39" s="2">
        <f t="shared" si="7"/>
        <v>0.24446666666666667</v>
      </c>
      <c r="AD39" s="2">
        <f t="shared" si="7"/>
        <v>12.5282</v>
      </c>
      <c r="AE39" s="2">
        <f t="shared" si="7"/>
        <v>4.5366292516778941</v>
      </c>
      <c r="AF39" s="2">
        <f t="shared" si="7"/>
        <v>63.776666666666671</v>
      </c>
    </row>
    <row r="40" spans="1:32">
      <c r="A40" s="1">
        <v>38</v>
      </c>
      <c r="B40" s="8" t="s">
        <v>51</v>
      </c>
      <c r="C40" s="8" t="s">
        <v>53</v>
      </c>
      <c r="D40" s="8">
        <v>2</v>
      </c>
      <c r="E40" s="8">
        <v>3</v>
      </c>
      <c r="F40" s="8">
        <f t="shared" ref="F40:F49" si="8">E40-D40</f>
        <v>1</v>
      </c>
      <c r="G40" s="11">
        <v>8.6236992600000004</v>
      </c>
      <c r="H40" s="11">
        <v>46.801200000000001</v>
      </c>
      <c r="I40" s="11">
        <v>6.6900000000000001E-2</v>
      </c>
      <c r="J40" s="11">
        <v>17.1694</v>
      </c>
      <c r="K40" s="11">
        <v>8.2057685751974994</v>
      </c>
      <c r="L40" s="11">
        <v>62.22</v>
      </c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</row>
    <row r="41" spans="1:32">
      <c r="A41" s="1">
        <v>39</v>
      </c>
      <c r="B41" s="8" t="s">
        <v>51</v>
      </c>
      <c r="C41" s="8" t="s">
        <v>54</v>
      </c>
      <c r="D41" s="8">
        <v>3</v>
      </c>
      <c r="E41" s="8">
        <v>4</v>
      </c>
      <c r="F41" s="8">
        <f t="shared" si="8"/>
        <v>1</v>
      </c>
      <c r="G41" s="11">
        <v>9.0309064799999987</v>
      </c>
      <c r="H41" s="11">
        <v>46.335299999999997</v>
      </c>
      <c r="I41" s="11">
        <v>6.59E-2</v>
      </c>
      <c r="J41" s="11">
        <v>18.9727</v>
      </c>
      <c r="K41" s="11">
        <v>8.3984108347213517</v>
      </c>
      <c r="L41" s="11">
        <v>61.39</v>
      </c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</row>
    <row r="42" spans="1:32">
      <c r="A42" s="1">
        <v>40</v>
      </c>
      <c r="B42" s="8" t="s">
        <v>51</v>
      </c>
      <c r="C42" s="8" t="s">
        <v>55</v>
      </c>
      <c r="D42" s="8">
        <f>E41</f>
        <v>4</v>
      </c>
      <c r="E42" s="8">
        <v>5</v>
      </c>
      <c r="F42" s="8">
        <f t="shared" si="8"/>
        <v>1</v>
      </c>
      <c r="G42" s="11">
        <v>4.8523267800000003</v>
      </c>
      <c r="H42" s="11">
        <v>44.262799999999999</v>
      </c>
      <c r="I42" s="11">
        <v>7.1800000000000003E-2</v>
      </c>
      <c r="J42" s="11">
        <v>15.936400000000001</v>
      </c>
      <c r="K42" s="11">
        <v>5.094339622641507</v>
      </c>
      <c r="L42" s="11">
        <v>61</v>
      </c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</row>
    <row r="43" spans="1:32">
      <c r="A43" s="1">
        <v>41</v>
      </c>
      <c r="B43" s="8" t="s">
        <v>51</v>
      </c>
      <c r="C43" s="8" t="s">
        <v>56</v>
      </c>
      <c r="D43" s="8">
        <f t="shared" ref="D43:D48" si="9">E42</f>
        <v>5</v>
      </c>
      <c r="E43" s="8">
        <v>6</v>
      </c>
      <c r="F43" s="8">
        <f t="shared" si="8"/>
        <v>1</v>
      </c>
      <c r="G43" s="11">
        <v>2.1572610000000001</v>
      </c>
      <c r="H43" s="11">
        <v>46.788899999999998</v>
      </c>
      <c r="I43" s="11">
        <v>1.2576000000000001</v>
      </c>
      <c r="J43" s="11">
        <v>11.7</v>
      </c>
      <c r="K43" s="11">
        <v>2.04</v>
      </c>
      <c r="L43" s="11">
        <v>62.66</v>
      </c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5">
        <f>SUMPRODUCT($F40:$F43,G40:G43/SUM($F40:$F43))</f>
        <v>6.1660483799999994</v>
      </c>
      <c r="AB43" s="5">
        <f t="shared" ref="AB43:AF43" si="10">SUMPRODUCT($F40:$F43,H40:H43/SUM($F40:$F43))</f>
        <v>46.047049999999999</v>
      </c>
      <c r="AC43" s="5">
        <f t="shared" si="10"/>
        <v>0.36555000000000004</v>
      </c>
      <c r="AD43" s="5">
        <f t="shared" si="10"/>
        <v>15.944624999999998</v>
      </c>
      <c r="AE43" s="5">
        <f t="shared" si="10"/>
        <v>5.9346297581400886</v>
      </c>
      <c r="AF43" s="5">
        <f t="shared" si="10"/>
        <v>61.817500000000003</v>
      </c>
    </row>
    <row r="44" spans="1:32">
      <c r="A44" s="1">
        <v>42</v>
      </c>
      <c r="B44" s="8" t="s">
        <v>51</v>
      </c>
      <c r="C44" s="8" t="s">
        <v>57</v>
      </c>
      <c r="D44" s="8">
        <f t="shared" si="9"/>
        <v>6</v>
      </c>
      <c r="E44" s="8">
        <v>7</v>
      </c>
      <c r="F44" s="8">
        <f t="shared" si="8"/>
        <v>1</v>
      </c>
      <c r="G44" s="11">
        <v>1.6557075000000001</v>
      </c>
      <c r="H44" s="11">
        <v>44.511600000000001</v>
      </c>
      <c r="I44" s="11">
        <v>1.6458999999999999</v>
      </c>
      <c r="J44" s="11">
        <v>13.565</v>
      </c>
      <c r="K44" s="11">
        <v>1.54</v>
      </c>
      <c r="L44" s="11">
        <v>57.25</v>
      </c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</row>
    <row r="45" spans="1:32">
      <c r="A45" s="1">
        <v>43</v>
      </c>
      <c r="B45" s="8" t="s">
        <v>51</v>
      </c>
      <c r="C45" s="8" t="s">
        <v>58</v>
      </c>
      <c r="D45" s="8">
        <f t="shared" si="9"/>
        <v>7</v>
      </c>
      <c r="E45" s="8">
        <v>8</v>
      </c>
      <c r="F45" s="8">
        <f t="shared" si="8"/>
        <v>1</v>
      </c>
      <c r="G45" s="11">
        <v>0.70147775999999995</v>
      </c>
      <c r="H45" s="11">
        <v>50.419400000000003</v>
      </c>
      <c r="I45" s="11">
        <v>1.4863</v>
      </c>
      <c r="J45" s="11">
        <v>13.7692</v>
      </c>
      <c r="K45" s="11">
        <v>0.44</v>
      </c>
      <c r="L45" s="11">
        <v>64.67</v>
      </c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</row>
    <row r="46" spans="1:32">
      <c r="A46" s="1">
        <v>44</v>
      </c>
      <c r="B46" s="8" t="s">
        <v>51</v>
      </c>
      <c r="C46" s="8" t="s">
        <v>59</v>
      </c>
      <c r="D46" s="8">
        <f t="shared" si="9"/>
        <v>8</v>
      </c>
      <c r="E46" s="8">
        <v>9</v>
      </c>
      <c r="F46" s="8">
        <f t="shared" si="8"/>
        <v>1</v>
      </c>
      <c r="G46" s="11">
        <v>0.69125303999999999</v>
      </c>
      <c r="H46" s="11">
        <v>45.408499999999997</v>
      </c>
      <c r="I46" s="11">
        <v>1.0729</v>
      </c>
      <c r="J46" s="11">
        <v>13.762</v>
      </c>
      <c r="K46" s="11">
        <v>0.49</v>
      </c>
      <c r="L46" s="11">
        <v>55.03</v>
      </c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>
        <f>SUMPRODUCT($F45:$F46,G45:G46/SUM($F45:$F46))</f>
        <v>0.69636539999999991</v>
      </c>
      <c r="AB46" s="2">
        <f t="shared" ref="AB46:AF46" si="11">SUMPRODUCT($F45:$F46,H45:H46/SUM($F45:$F46))</f>
        <v>47.91395</v>
      </c>
      <c r="AC46" s="2">
        <f t="shared" si="11"/>
        <v>1.2795999999999998</v>
      </c>
      <c r="AD46" s="2">
        <f t="shared" si="11"/>
        <v>13.765599999999999</v>
      </c>
      <c r="AE46" s="2">
        <f t="shared" si="11"/>
        <v>0.46499999999999997</v>
      </c>
      <c r="AF46" s="2">
        <f t="shared" si="11"/>
        <v>59.85</v>
      </c>
    </row>
    <row r="47" spans="1:32">
      <c r="A47" s="1">
        <v>45</v>
      </c>
      <c r="B47" s="8" t="s">
        <v>51</v>
      </c>
      <c r="C47" s="8" t="s">
        <v>60</v>
      </c>
      <c r="D47" s="8">
        <f t="shared" si="9"/>
        <v>9</v>
      </c>
      <c r="E47" s="8">
        <v>10</v>
      </c>
      <c r="F47" s="8">
        <f t="shared" si="8"/>
        <v>1</v>
      </c>
      <c r="G47" s="11">
        <v>1.30806702</v>
      </c>
      <c r="H47" s="11">
        <v>47.234099999999998</v>
      </c>
      <c r="I47" s="11">
        <v>0.83340000000000003</v>
      </c>
      <c r="J47" s="11">
        <v>16.858599999999999</v>
      </c>
      <c r="K47" s="11">
        <v>1.02</v>
      </c>
      <c r="L47" s="11">
        <v>57.81</v>
      </c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</row>
    <row r="48" spans="1:32">
      <c r="A48" s="1">
        <v>46</v>
      </c>
      <c r="B48" s="8" t="s">
        <v>51</v>
      </c>
      <c r="C48" s="8" t="s">
        <v>61</v>
      </c>
      <c r="D48" s="8">
        <f t="shared" si="9"/>
        <v>10</v>
      </c>
      <c r="E48" s="8">
        <v>11</v>
      </c>
      <c r="F48" s="8">
        <f t="shared" si="8"/>
        <v>1</v>
      </c>
      <c r="G48" s="11">
        <v>1.7784041399999999</v>
      </c>
      <c r="H48" s="11">
        <v>44.491199999999999</v>
      </c>
      <c r="I48" s="11">
        <v>1.0504</v>
      </c>
      <c r="J48" s="11">
        <v>14.4482</v>
      </c>
      <c r="K48" s="11">
        <v>2.04</v>
      </c>
      <c r="L48" s="11">
        <v>54.28</v>
      </c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5">
        <f>SUMPRODUCT($F47:$F48,G47:G48/SUM($F47:$F48))</f>
        <v>1.5432355799999999</v>
      </c>
      <c r="AB48" s="5">
        <f t="shared" ref="AB48" si="12">SUMPRODUCT($F47:$F48,H47:H48/SUM($F47:$F48))</f>
        <v>45.862650000000002</v>
      </c>
      <c r="AC48" s="5">
        <f t="shared" ref="AC48" si="13">SUMPRODUCT($F47:$F48,I47:I48/SUM($F47:$F48))</f>
        <v>0.94189999999999996</v>
      </c>
      <c r="AD48" s="5">
        <f t="shared" ref="AD48" si="14">SUMPRODUCT($F47:$F48,J47:J48/SUM($F47:$F48))</f>
        <v>15.6534</v>
      </c>
      <c r="AE48" s="5">
        <f t="shared" ref="AE48" si="15">SUMPRODUCT($F47:$F48,K47:K48/SUM($F47:$F48))</f>
        <v>1.53</v>
      </c>
      <c r="AF48" s="5">
        <f t="shared" ref="AF48" si="16">SUMPRODUCT($F47:$F48,L47:L48/SUM($F47:$F48))</f>
        <v>56.045000000000002</v>
      </c>
    </row>
    <row r="49" spans="1:32">
      <c r="A49" s="1">
        <v>47</v>
      </c>
      <c r="B49" s="8" t="s">
        <v>51</v>
      </c>
      <c r="C49" s="8" t="s">
        <v>62</v>
      </c>
      <c r="D49" s="8">
        <v>20</v>
      </c>
      <c r="E49" s="8">
        <v>21</v>
      </c>
      <c r="F49" s="8">
        <f t="shared" si="8"/>
        <v>1</v>
      </c>
      <c r="G49" s="11">
        <v>9.1145632799999987</v>
      </c>
      <c r="H49" s="11">
        <v>38.163800000000002</v>
      </c>
      <c r="I49" s="11">
        <v>1.2269000000000001</v>
      </c>
      <c r="J49" s="11">
        <v>13.0137</v>
      </c>
      <c r="K49" s="11">
        <v>9.482519422863481</v>
      </c>
      <c r="L49" s="11">
        <v>50.96</v>
      </c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</row>
    <row r="50" spans="1:32">
      <c r="A50" s="1">
        <v>48</v>
      </c>
      <c r="B50" s="8" t="s">
        <v>51</v>
      </c>
      <c r="C50" s="8" t="s">
        <v>63</v>
      </c>
      <c r="D50" s="8">
        <f>E38</f>
        <v>21.5</v>
      </c>
      <c r="E50" s="8">
        <v>22</v>
      </c>
      <c r="F50" s="8">
        <f t="shared" si="2"/>
        <v>0.5</v>
      </c>
      <c r="G50" s="11">
        <v>26.231519160000001</v>
      </c>
      <c r="H50" s="11">
        <v>16.175000000000001</v>
      </c>
      <c r="I50" s="11">
        <v>0.46889999999999998</v>
      </c>
      <c r="J50" s="11">
        <v>24.299199999999999</v>
      </c>
      <c r="K50" s="11">
        <v>27.224246536946609</v>
      </c>
      <c r="L50" s="11">
        <v>20.54</v>
      </c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>
        <f>SUMPRODUCT($F49:$F50,G49:G50/SUM($F49:$F50))</f>
        <v>14.82021524</v>
      </c>
      <c r="AB50" s="2">
        <f t="shared" ref="AB50" si="17">SUMPRODUCT($F49:$F50,H49:H50/SUM($F49:$F50))</f>
        <v>30.834199999999999</v>
      </c>
      <c r="AC50" s="2">
        <f t="shared" ref="AC50" si="18">SUMPRODUCT($F49:$F50,I49:I50/SUM($F49:$F50))</f>
        <v>0.9742333333333334</v>
      </c>
      <c r="AD50" s="2">
        <f t="shared" ref="AD50" si="19">SUMPRODUCT($F49:$F50,J49:J50/SUM($F49:$F50))</f>
        <v>16.775533333333335</v>
      </c>
      <c r="AE50" s="2">
        <f t="shared" ref="AE50" si="20">SUMPRODUCT($F49:$F50,K49:K50/SUM($F49:$F50))</f>
        <v>15.39642846089119</v>
      </c>
      <c r="AF50" s="2">
        <f t="shared" ref="AF50" si="21">SUMPRODUCT($F49:$F50,L49:L50/SUM($F49:$F50))</f>
        <v>40.82</v>
      </c>
    </row>
    <row r="51" spans="1:32">
      <c r="A51" s="1">
        <v>49</v>
      </c>
      <c r="B51" s="8" t="s">
        <v>51</v>
      </c>
      <c r="C51" s="8" t="s">
        <v>64</v>
      </c>
      <c r="D51" s="8">
        <f t="shared" ref="D51:D53" si="22">E50</f>
        <v>22</v>
      </c>
      <c r="E51" s="8">
        <v>23</v>
      </c>
      <c r="F51" s="8">
        <f t="shared" si="2"/>
        <v>1</v>
      </c>
      <c r="G51" s="11">
        <v>13.844038499999998</v>
      </c>
      <c r="H51" s="11">
        <v>27.884599999999999</v>
      </c>
      <c r="I51" s="11">
        <v>0.48909999999999998</v>
      </c>
      <c r="J51" s="11">
        <v>28.920999999999999</v>
      </c>
      <c r="K51" s="11">
        <v>14.740367649118221</v>
      </c>
      <c r="L51" s="11">
        <v>32.619999999999997</v>
      </c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</row>
    <row r="52" spans="1:32">
      <c r="A52" s="1">
        <v>50</v>
      </c>
      <c r="B52" s="8" t="s">
        <v>51</v>
      </c>
      <c r="C52" s="8" t="s">
        <v>65</v>
      </c>
      <c r="D52" s="8">
        <f t="shared" si="22"/>
        <v>23</v>
      </c>
      <c r="E52" s="8">
        <v>24</v>
      </c>
      <c r="F52" s="8">
        <f t="shared" si="2"/>
        <v>1</v>
      </c>
      <c r="G52" s="11">
        <v>12.26106594</v>
      </c>
      <c r="H52" s="11">
        <v>35.492800000000003</v>
      </c>
      <c r="I52" s="11">
        <v>0.77090000000000003</v>
      </c>
      <c r="J52" s="11">
        <v>24.078900000000001</v>
      </c>
      <c r="K52" s="11">
        <v>12.7295301864621</v>
      </c>
      <c r="L52" s="11">
        <v>43.16</v>
      </c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>
        <v>16.788</v>
      </c>
      <c r="AB52" s="2">
        <v>25.763999999999999</v>
      </c>
      <c r="AC52" s="2">
        <v>0.151</v>
      </c>
      <c r="AD52" s="2">
        <v>21.332000000000001</v>
      </c>
      <c r="AE52" s="2">
        <v>14.15</v>
      </c>
      <c r="AF52" s="2">
        <v>35.270000000000003</v>
      </c>
    </row>
    <row r="53" spans="1:32">
      <c r="A53" s="1">
        <v>51</v>
      </c>
      <c r="B53" s="8" t="s">
        <v>51</v>
      </c>
      <c r="C53" s="8" t="s">
        <v>66</v>
      </c>
      <c r="D53" s="8">
        <f t="shared" si="22"/>
        <v>24</v>
      </c>
      <c r="E53" s="8">
        <v>25</v>
      </c>
      <c r="F53" s="8">
        <f t="shared" si="2"/>
        <v>1</v>
      </c>
      <c r="G53" s="11">
        <v>8.0244686999999999</v>
      </c>
      <c r="H53" s="11">
        <v>45.5595</v>
      </c>
      <c r="I53" s="11">
        <v>1.7755000000000001</v>
      </c>
      <c r="J53" s="11">
        <v>13.054399999999999</v>
      </c>
      <c r="K53" s="11">
        <v>8.3339325631926897</v>
      </c>
      <c r="L53" s="11">
        <v>58.57</v>
      </c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</row>
    <row r="54" spans="1:32">
      <c r="A54" s="1">
        <v>52</v>
      </c>
      <c r="B54" s="8" t="s">
        <v>67</v>
      </c>
      <c r="C54" s="8" t="s">
        <v>68</v>
      </c>
      <c r="D54" s="9">
        <v>2.5</v>
      </c>
      <c r="E54" s="9">
        <v>3.5</v>
      </c>
      <c r="F54" s="9">
        <f>E54-D54</f>
        <v>1</v>
      </c>
      <c r="G54" s="12">
        <v>4.1284630799999995</v>
      </c>
      <c r="H54" s="12">
        <v>43.513100000000001</v>
      </c>
      <c r="I54" s="12">
        <v>0.14960000000000001</v>
      </c>
      <c r="J54" s="12">
        <v>16.549800000000001</v>
      </c>
      <c r="K54" s="12">
        <v>3.3964522880934807</v>
      </c>
      <c r="L54" s="12">
        <v>58.73</v>
      </c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</row>
    <row r="55" spans="1:32">
      <c r="A55" s="1">
        <v>53</v>
      </c>
      <c r="B55" s="8" t="s">
        <v>67</v>
      </c>
      <c r="C55" s="8" t="s">
        <v>69</v>
      </c>
      <c r="D55" s="8">
        <f>E54</f>
        <v>3.5</v>
      </c>
      <c r="E55" s="8">
        <v>4.5</v>
      </c>
      <c r="F55" s="9">
        <f t="shared" ref="F55:F56" si="23">E55-D55</f>
        <v>1</v>
      </c>
      <c r="G55" s="11">
        <v>3.8075462999999994</v>
      </c>
      <c r="H55" s="11">
        <v>42.243699999999997</v>
      </c>
      <c r="I55" s="11">
        <v>0.18049999999999999</v>
      </c>
      <c r="J55" s="11">
        <v>16.495699999999999</v>
      </c>
      <c r="K55" s="11">
        <v>3.0084509521992966</v>
      </c>
      <c r="L55" s="11">
        <v>58.7</v>
      </c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</row>
    <row r="56" spans="1:32">
      <c r="A56" s="1">
        <v>54</v>
      </c>
      <c r="B56" s="8" t="s">
        <v>67</v>
      </c>
      <c r="C56" s="8" t="s">
        <v>70</v>
      </c>
      <c r="D56" s="8">
        <f t="shared" ref="D56" si="24">E55</f>
        <v>4.5</v>
      </c>
      <c r="E56" s="8">
        <v>5.5</v>
      </c>
      <c r="F56" s="9">
        <f t="shared" si="23"/>
        <v>1</v>
      </c>
      <c r="G56" s="13">
        <v>4.3603783199999997</v>
      </c>
      <c r="H56" s="13">
        <v>44.405999999999999</v>
      </c>
      <c r="I56" s="13">
        <v>0.24610000000000001</v>
      </c>
      <c r="J56" s="13">
        <v>16.585899999999999</v>
      </c>
      <c r="K56" s="13">
        <v>3.4117001098133355</v>
      </c>
      <c r="L56" s="13">
        <v>60.62</v>
      </c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</row>
  </sheetData>
  <mergeCells count="1">
    <mergeCell ref="A1:L1"/>
  </mergeCells>
  <conditionalFormatting sqref="G1 G57:G1048576">
    <cfRule type="cellIs" dxfId="1" priority="4" operator="greaterThan">
      <formula>25</formula>
    </cfRule>
    <cfRule type="cellIs" dxfId="0" priority="5" operator="between">
      <formula>10</formula>
      <formula>25</formula>
    </cfRule>
  </conditionalFormatting>
  <printOptions horizontalCentered="1"/>
  <pageMargins left="0.511811023622047" right="0.31496062992126" top="1.34" bottom="0.55118110236220497" header="0.47244094488188998" footer="0.31496062992126"/>
  <pageSetup paperSize="9" orientation="portrait" r:id="rId1"/>
  <headerFooter>
    <oddHeader>&amp;R&amp;G
ANNEXURE-XIV/&amp;P</odd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Sheet1</vt:lpstr>
      <vt:lpstr>Sheet2</vt:lpstr>
      <vt:lpstr>Sheet3</vt:lpstr>
      <vt:lpstr>Sheet1!Print_Area</vt:lpstr>
      <vt:lpstr>Sheet1!Print_Titles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2025-04-04T05:20:14Z</dcterms:modified>
</cp:coreProperties>
</file>